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6578130A-17E1-4258-ACDA-FDC680BBFAA9}" xr6:coauthVersionLast="47" xr6:coauthVersionMax="47" xr10:uidLastSave="{00000000-0000-0000-0000-000000000000}"/>
  <bookViews>
    <workbookView xWindow="-43740" yWindow="2025" windowWidth="28965" windowHeight="18885" tabRatio="819" xr2:uid="{00000000-000D-0000-FFFF-FFFF00000000}"/>
  </bookViews>
  <sheets>
    <sheet name="유기가공식품" sheetId="1" r:id="rId1"/>
    <sheet name="무농약원료가공식품" sheetId="4" r:id="rId2"/>
    <sheet name="취급자 " sheetId="3" r:id="rId3"/>
    <sheet name="견적서_유기가공식품 1일 출장" sheetId="5" r:id="rId4"/>
    <sheet name="강진-나주 8,200원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3" l="1"/>
  <c r="F13" i="3"/>
  <c r="E13" i="3"/>
  <c r="D13" i="3"/>
  <c r="H13" i="4"/>
  <c r="C22" i="5"/>
  <c r="C23" i="5"/>
  <c r="C31" i="5"/>
  <c r="C30" i="5"/>
  <c r="C29" i="5"/>
  <c r="C28" i="5"/>
  <c r="C32" i="5" s="1"/>
  <c r="C14" i="5" s="1"/>
  <c r="C24" i="5" l="1"/>
  <c r="C13" i="5" s="1"/>
  <c r="C15" i="5" s="1"/>
  <c r="A10" i="5" s="1"/>
  <c r="H13" i="3" l="1"/>
  <c r="H13" i="1"/>
</calcChain>
</file>

<file path=xl/sharedStrings.xml><?xml version="1.0" encoding="utf-8"?>
<sst xmlns="http://schemas.openxmlformats.org/spreadsheetml/2006/main" count="203" uniqueCount="116">
  <si>
    <t>▣ 인증범위 : 유기가공식품</t>
  </si>
  <si>
    <t>▣ 심사관리비</t>
  </si>
  <si>
    <t>50이상</t>
  </si>
  <si>
    <t>현장심사</t>
  </si>
  <si>
    <t>1억미만</t>
  </si>
  <si>
    <t>서류심사</t>
  </si>
  <si>
    <t>건당 비용①</t>
  </si>
  <si>
    <t>기준</t>
  </si>
  <si>
    <t>구분</t>
  </si>
  <si>
    <t>2일</t>
  </si>
  <si>
    <t>일당 비용③</t>
  </si>
  <si>
    <t>▣ 출장비 : 「공무원여비규정」에 준하는 금액 적용</t>
  </si>
  <si>
    <t>심사보고서 작성</t>
  </si>
  <si>
    <t>심사관리비(천원)</t>
  </si>
  <si>
    <t>총 금액(천원)</t>
  </si>
  <si>
    <t>매출액당 비용②</t>
  </si>
  <si>
    <t>1이상~3억미만</t>
  </si>
  <si>
    <t>10이상~50억미만</t>
  </si>
  <si>
    <t>5일</t>
  </si>
  <si>
    <t>4일</t>
  </si>
  <si>
    <t>3일</t>
  </si>
  <si>
    <t>1일</t>
  </si>
  <si>
    <t>사후관리비</t>
    <phoneticPr fontId="7" type="noConversion"/>
  </si>
  <si>
    <t>총 금액 중 사후관리비 비율(%)</t>
    <phoneticPr fontId="7" type="noConversion"/>
  </si>
  <si>
    <t>3이상~10억미만</t>
    <phoneticPr fontId="7" type="noConversion"/>
  </si>
  <si>
    <t>▣ 인증범위 : 취급자</t>
    <phoneticPr fontId="8" type="noConversion"/>
  </si>
  <si>
    <t>▣ 출장비 : 「공무원여비규정」에 준하는 금액 적용</t>
    <phoneticPr fontId="8" type="noConversion"/>
  </si>
  <si>
    <t>▣ 심사관리비</t>
    <phoneticPr fontId="8" type="noConversion"/>
  </si>
  <si>
    <t>구분</t>
    <phoneticPr fontId="8" type="noConversion"/>
  </si>
  <si>
    <t>기준</t>
    <phoneticPr fontId="8" type="noConversion"/>
  </si>
  <si>
    <t>총 금액(천원)</t>
    <phoneticPr fontId="8" type="noConversion"/>
  </si>
  <si>
    <t>심사관리비(천원)</t>
    <phoneticPr fontId="8" type="noConversion"/>
  </si>
  <si>
    <t>서류심사</t>
    <phoneticPr fontId="8" type="noConversion"/>
  </si>
  <si>
    <t>현장심사</t>
    <phoneticPr fontId="8" type="noConversion"/>
  </si>
  <si>
    <t>심사보고서 작성</t>
    <phoneticPr fontId="8" type="noConversion"/>
  </si>
  <si>
    <t>생산과정조사</t>
    <phoneticPr fontId="8" type="noConversion"/>
  </si>
  <si>
    <t>합계</t>
    <phoneticPr fontId="8" type="noConversion"/>
  </si>
  <si>
    <t>총 금액 중 생산과정조사 비율(%)</t>
    <phoneticPr fontId="8" type="noConversion"/>
  </si>
  <si>
    <t>보고서 작성</t>
    <phoneticPr fontId="8" type="noConversion"/>
  </si>
  <si>
    <t>건당 비용①</t>
    <phoneticPr fontId="8" type="noConversion"/>
  </si>
  <si>
    <t>1건</t>
    <phoneticPr fontId="8" type="noConversion"/>
  </si>
  <si>
    <t>매출액당 비용②</t>
    <phoneticPr fontId="8" type="noConversion"/>
  </si>
  <si>
    <t>1억미만</t>
    <phoneticPr fontId="8" type="noConversion"/>
  </si>
  <si>
    <t>①에 포함</t>
    <phoneticPr fontId="8" type="noConversion"/>
  </si>
  <si>
    <t>1이상~3억미만</t>
    <phoneticPr fontId="8" type="noConversion"/>
  </si>
  <si>
    <t>3이상~0억미만</t>
    <phoneticPr fontId="8" type="noConversion"/>
  </si>
  <si>
    <t>10이상~50억미만</t>
    <phoneticPr fontId="8" type="noConversion"/>
  </si>
  <si>
    <t>50이상</t>
    <phoneticPr fontId="8" type="noConversion"/>
  </si>
  <si>
    <t>1일</t>
    <phoneticPr fontId="8" type="noConversion"/>
  </si>
  <si>
    <t>출장비에 포함</t>
    <phoneticPr fontId="8" type="noConversion"/>
  </si>
  <si>
    <t>2일</t>
    <phoneticPr fontId="8" type="noConversion"/>
  </si>
  <si>
    <t>3일</t>
    <phoneticPr fontId="8" type="noConversion"/>
  </si>
  <si>
    <t>4일</t>
    <phoneticPr fontId="8" type="noConversion"/>
  </si>
  <si>
    <t>5일</t>
    <phoneticPr fontId="8" type="noConversion"/>
  </si>
  <si>
    <t>출장비에 포함</t>
    <phoneticPr fontId="7" type="noConversion"/>
  </si>
  <si>
    <t>▣ 신청비(천원) : 50</t>
    <phoneticPr fontId="7" type="noConversion"/>
  </si>
  <si>
    <t>▣ 신청비(천원) : 50</t>
    <phoneticPr fontId="7" type="noConversion"/>
  </si>
  <si>
    <t>▣ 인증범위 : 무농약원료가공식품</t>
    <phoneticPr fontId="8" type="noConversion"/>
  </si>
  <si>
    <t>▣ 신청비(천원) : 50</t>
    <phoneticPr fontId="8" type="noConversion"/>
  </si>
  <si>
    <t>-</t>
    <phoneticPr fontId="8" type="noConversion"/>
  </si>
  <si>
    <t>1건</t>
    <phoneticPr fontId="7" type="noConversion"/>
  </si>
  <si>
    <t xml:space="preserve">□ 업체당 지불해야할 인증비용 계산 : 신청비+①+②+③+출장비( ①, ②, ③는 해당되는 것만 계산 )
    Ex) 50,000 + ①1,000,000 +  출장비 =1,050,000 + 출장비
□ 우리기관에서 친환경인증을 받은 자가 무농약원료가공식품인증을 신청한 경우 20% 할인율을 적용한다.   </t>
    <phoneticPr fontId="8" type="noConversion"/>
  </si>
  <si>
    <t>견         적         서</t>
  </si>
  <si>
    <t>사업자등록번호</t>
  </si>
  <si>
    <t>412 - 82 - 07240</t>
  </si>
  <si>
    <t>상호</t>
  </si>
  <si>
    <t xml:space="preserve">      </t>
  </si>
  <si>
    <t>대   표   자</t>
  </si>
  <si>
    <t>주        소</t>
  </si>
  <si>
    <t>전남 나주시 동수농공단지길
 30-5(동수동)</t>
    <phoneticPr fontId="7" type="noConversion"/>
  </si>
  <si>
    <t>업태 / 종목</t>
  </si>
  <si>
    <t>서비스 / 연구및개발업</t>
  </si>
  <si>
    <t>전        화</t>
  </si>
  <si>
    <t>061) 339 - 1210</t>
    <phoneticPr fontId="7" type="noConversion"/>
  </si>
  <si>
    <t>팩        스</t>
  </si>
  <si>
    <t>061) 336 - 9627</t>
  </si>
  <si>
    <t>No</t>
  </si>
  <si>
    <t>품        명</t>
  </si>
  <si>
    <t>금액(원)</t>
  </si>
  <si>
    <t>납부기한</t>
  </si>
  <si>
    <t>비고</t>
  </si>
  <si>
    <t>신청비</t>
  </si>
  <si>
    <t>신청시 납부</t>
  </si>
  <si>
    <t>인증심사원 출장비</t>
  </si>
  <si>
    <r>
      <rPr>
        <sz val="11"/>
        <color rgb="FF000000"/>
        <rFont val="돋움"/>
        <family val="3"/>
        <charset val="129"/>
      </rPr>
      <t xml:space="preserve">하단참조, 
</t>
    </r>
    <r>
      <rPr>
        <sz val="11"/>
        <color rgb="FF0070C0"/>
        <rFont val="돋움"/>
        <family val="3"/>
        <charset val="129"/>
      </rPr>
      <t>사용하지 않은 금액은 반환됩니다.</t>
    </r>
  </si>
  <si>
    <t>인증심사관리비</t>
  </si>
  <si>
    <t>합계</t>
  </si>
  <si>
    <t>사업자등록증사본에 메일 주소 적어 보내주시면
입금확인 후 전자세금계산서를 발행하여 드립니다.</t>
    <phoneticPr fontId="7" type="noConversion"/>
  </si>
  <si>
    <t>1. 신청비: 인증신청 관련 업무 수행비용 (접수 후 반환되지 않습니다.)</t>
    <phoneticPr fontId="7" type="noConversion"/>
  </si>
  <si>
    <t>2. 인증심사원 출장여비</t>
  </si>
  <si>
    <t>세목</t>
  </si>
  <si>
    <t>산출자료</t>
  </si>
  <si>
    <t>교통비</t>
  </si>
  <si>
    <t>일비, 식비</t>
  </si>
  <si>
    <t>3. 인증심사관리비</t>
  </si>
  <si>
    <t>서류심사비</t>
  </si>
  <si>
    <t>200,000원*2인*0.5일(4시간)</t>
  </si>
  <si>
    <t>현장심사비</t>
  </si>
  <si>
    <t>보고서작성</t>
  </si>
  <si>
    <t>사후관리비</t>
  </si>
  <si>
    <t>21,000원*10개월</t>
    <phoneticPr fontId="7" type="noConversion"/>
  </si>
  <si>
    <t>사후관리비: 인증 후, 인증변경/교육/사후관리조사 등의 제반 비용</t>
  </si>
  <si>
    <r>
      <rPr>
        <sz val="11"/>
        <color rgb="FF000000"/>
        <rFont val="돋움"/>
        <family val="3"/>
        <charset val="129"/>
      </rPr>
      <t xml:space="preserve">* </t>
    </r>
    <r>
      <rPr>
        <sz val="11"/>
        <color rgb="FFFF0000"/>
        <rFont val="돋움"/>
        <family val="3"/>
        <charset val="129"/>
      </rPr>
      <t>현장심사</t>
    </r>
    <r>
      <rPr>
        <sz val="11"/>
        <color rgb="FF000000"/>
        <rFont val="돋움"/>
        <family val="3"/>
        <charset val="129"/>
      </rPr>
      <t xml:space="preserve">과정에서 </t>
    </r>
    <r>
      <rPr>
        <sz val="11"/>
        <color rgb="FFFF0000"/>
        <rFont val="돋움"/>
        <family val="3"/>
        <charset val="129"/>
      </rPr>
      <t>분석이 필요한 경우</t>
    </r>
    <r>
      <rPr>
        <sz val="11"/>
        <color rgb="FF000000"/>
        <rFont val="돋움"/>
        <family val="3"/>
        <charset val="129"/>
      </rPr>
      <t xml:space="preserve"> 시험분석이 진행되어 </t>
    </r>
    <r>
      <rPr>
        <sz val="11"/>
        <color rgb="FFFF0000"/>
        <rFont val="돋움"/>
        <family val="3"/>
        <charset val="129"/>
      </rPr>
      <t>분석비용</t>
    </r>
    <r>
      <rPr>
        <sz val="11"/>
        <color rgb="FF000000"/>
        <rFont val="돋움"/>
        <family val="3"/>
        <charset val="129"/>
      </rPr>
      <t xml:space="preserve">이 </t>
    </r>
    <r>
      <rPr>
        <sz val="11"/>
        <color rgb="FFFF0000"/>
        <rFont val="돋움"/>
        <family val="3"/>
        <charset val="129"/>
      </rPr>
      <t>추가</t>
    </r>
    <r>
      <rPr>
        <sz val="11"/>
        <color rgb="FF000000"/>
        <rFont val="돋움"/>
        <family val="3"/>
        <charset val="129"/>
      </rPr>
      <t>될 수 있습니다.</t>
    </r>
  </si>
  <si>
    <r>
      <t xml:space="preserve">분석이 필요한 경우: 유기전용시설이 아닌 경우,   예) 잔류농약 분석비용: </t>
    </r>
    <r>
      <rPr>
        <sz val="11"/>
        <color rgb="FF000000"/>
        <rFont val="돋움"/>
        <family val="3"/>
        <charset val="129"/>
      </rPr>
      <t>20</t>
    </r>
    <r>
      <rPr>
        <sz val="11"/>
        <color rgb="FF000000"/>
        <rFont val="돋움"/>
        <family val="3"/>
        <charset val="129"/>
      </rPr>
      <t>만원 내외    납부: 해당분석기관</t>
    </r>
    <phoneticPr fontId="7" type="noConversion"/>
  </si>
  <si>
    <t>(일비: 2.5만원,  식비: 2.5만원) * 2명 * 1일</t>
    <phoneticPr fontId="7" type="noConversion"/>
  </si>
  <si>
    <t>수     신 :</t>
    <phoneticPr fontId="7" type="noConversion"/>
  </si>
  <si>
    <t>재단법인 전남바이오진흥원
그린바이오본부 식품센터</t>
    <phoneticPr fontId="7" type="noConversion"/>
  </si>
  <si>
    <t>김기홍</t>
    <phoneticPr fontId="7" type="noConversion"/>
  </si>
  <si>
    <t>견적일자 : 202 년   월   일</t>
    <phoneticPr fontId="7" type="noConversion"/>
  </si>
  <si>
    <t>친환경농산물 및 유기가공식품 등의 인증수수료 (전남바이오진흥원)</t>
    <phoneticPr fontId="8" type="noConversion"/>
  </si>
  <si>
    <t>친환경농산물 및 유기가공식품 등의 인증수수료[ 전남바이오진흥원 ]</t>
    <phoneticPr fontId="8" type="noConversion"/>
  </si>
  <si>
    <r>
      <t>친환경농산물 및 유기가공식품 등의 인증수수료(</t>
    </r>
    <r>
      <rPr>
        <b/>
        <sz val="12"/>
        <color rgb="FFFF0000"/>
        <rFont val="맑은 고딕"/>
        <family val="3"/>
        <charset val="129"/>
      </rPr>
      <t>전남바이오진흥원</t>
    </r>
    <r>
      <rPr>
        <b/>
        <sz val="12"/>
        <color rgb="FF000000"/>
        <rFont val="맑은 고딕"/>
        <family val="3"/>
        <charset val="129"/>
      </rPr>
      <t>)</t>
    </r>
    <phoneticPr fontId="7" type="noConversion"/>
  </si>
  <si>
    <t xml:space="preserve">□ 업체당 지불해야할 인증비용 계산 : 신청비+①+②+③+출장비( ①, ②, ③는 해당되는 것만 계산 )
    Ex) 50,000 + ①810,000 +  출장비 =860,000 + 출장비
</t>
    <phoneticPr fontId="7" type="noConversion"/>
  </si>
  <si>
    <t xml:space="preserve">□ 업체당 지불해야할 인증비용 계산 : 신청비+①+②+③+출장비( ①, ②, ③는 해당되는 것만 계산 )
    Ex) 50,000 + ①810,000 +  출장비 =860,000 + 출장비
   </t>
    <phoneticPr fontId="8" type="noConversion"/>
  </si>
  <si>
    <t>8200원(강진-나주 버스운임) * 2(왕복) * 2명* 1일</t>
    <phoneticPr fontId="7" type="noConversion"/>
  </si>
  <si>
    <t>합계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</si>
</sst>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&quot;합 계 금 액 :      &quot;&quot;₩&quot;#,###&quot;원&quot;"/>
    <numFmt numFmtId="178" formatCode="#,###&quot;원(광양-나주 버스운임) * 2(왕복) * 2명* 1일&quot;"/>
  </numFmts>
  <fonts count="33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2"/>
      <color rgb="FFFF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b/>
      <u val="double"/>
      <sz val="24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11"/>
      <color rgb="FF000000"/>
      <name val="돋움"/>
      <family val="3"/>
      <charset val="129"/>
    </font>
    <font>
      <b/>
      <sz val="9"/>
      <color rgb="FF000000"/>
      <name val="돋움"/>
      <family val="3"/>
      <charset val="129"/>
    </font>
    <font>
      <b/>
      <sz val="14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b/>
      <sz val="15"/>
      <color rgb="FF000000"/>
      <name val="돋움"/>
      <family val="3"/>
      <charset val="129"/>
    </font>
    <font>
      <sz val="15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1"/>
      <color rgb="FF00B050"/>
      <name val="돋움"/>
      <family val="3"/>
      <charset val="129"/>
    </font>
    <font>
      <sz val="11"/>
      <color rgb="FF0070C0"/>
      <name val="돋움"/>
      <family val="3"/>
      <charset val="129"/>
    </font>
    <font>
      <sz val="12"/>
      <color rgb="FFFF0000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rgb="FFFFFFFF"/>
      <name val="돋움"/>
      <family val="3"/>
      <charset val="129"/>
    </font>
    <font>
      <sz val="10"/>
      <color rgb="FF000000"/>
      <name val="돋움"/>
      <family val="3"/>
      <charset val="129"/>
    </font>
    <font>
      <sz val="11"/>
      <color rgb="FFFF0000"/>
      <name val="돋움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C6DAF1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</patternFill>
    </fill>
    <fill>
      <patternFill patternType="solid">
        <fgColor rgb="FFFFFFFF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9" fontId="6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41" fontId="14" fillId="0" borderId="0">
      <alignment vertical="center"/>
    </xf>
  </cellStyleXfs>
  <cellXfs count="1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2">
      <alignment vertical="center"/>
    </xf>
    <xf numFmtId="0" fontId="2" fillId="0" borderId="2" xfId="2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2" fillId="5" borderId="1" xfId="2" applyFill="1" applyBorder="1">
      <alignment vertical="center"/>
    </xf>
    <xf numFmtId="0" fontId="2" fillId="0" borderId="0" xfId="2" applyAlignment="1">
      <alignment horizontal="center" vertical="center"/>
    </xf>
    <xf numFmtId="41" fontId="11" fillId="0" borderId="2" xfId="3" applyFont="1" applyBorder="1" applyAlignment="1">
      <alignment horizontal="right" vertical="center" wrapText="1"/>
    </xf>
    <xf numFmtId="0" fontId="11" fillId="0" borderId="1" xfId="2" applyFont="1" applyBorder="1" applyAlignment="1">
      <alignment horizontal="right" vertical="center"/>
    </xf>
    <xf numFmtId="0" fontId="12" fillId="0" borderId="1" xfId="2" applyFont="1" applyBorder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1" xfId="3" applyNumberFormat="1" applyFont="1" applyBorder="1" applyAlignment="1">
      <alignment horizontal="right" vertical="center"/>
    </xf>
    <xf numFmtId="176" fontId="2" fillId="5" borderId="1" xfId="2" applyNumberFormat="1" applyFill="1" applyBorder="1">
      <alignment vertical="center"/>
    </xf>
    <xf numFmtId="9" fontId="2" fillId="0" borderId="0" xfId="2" applyNumberFormat="1">
      <alignment vertical="center"/>
    </xf>
    <xf numFmtId="9" fontId="11" fillId="0" borderId="2" xfId="2" applyNumberFormat="1" applyFont="1" applyBorder="1" applyAlignment="1">
      <alignment horizontal="right" vertical="center"/>
    </xf>
    <xf numFmtId="9" fontId="12" fillId="0" borderId="1" xfId="2" applyNumberFormat="1" applyFont="1" applyBorder="1">
      <alignment vertical="center"/>
    </xf>
    <xf numFmtId="9" fontId="2" fillId="5" borderId="1" xfId="2" applyNumberFormat="1" applyFill="1" applyBorder="1">
      <alignment vertical="center"/>
    </xf>
    <xf numFmtId="0" fontId="14" fillId="0" borderId="0" xfId="4">
      <alignment vertical="center"/>
    </xf>
    <xf numFmtId="0" fontId="16" fillId="0" borderId="15" xfId="4" applyFont="1" applyBorder="1">
      <alignment vertical="center"/>
    </xf>
    <xf numFmtId="0" fontId="16" fillId="0" borderId="16" xfId="4" applyFont="1" applyBorder="1">
      <alignment vertical="center"/>
    </xf>
    <xf numFmtId="0" fontId="14" fillId="0" borderId="16" xfId="4" applyBorder="1">
      <alignment vertical="center"/>
    </xf>
    <xf numFmtId="0" fontId="16" fillId="0" borderId="21" xfId="4" applyFont="1" applyBorder="1">
      <alignment vertical="center"/>
    </xf>
    <xf numFmtId="0" fontId="16" fillId="0" borderId="0" xfId="4" applyFont="1">
      <alignment vertical="center"/>
    </xf>
    <xf numFmtId="0" fontId="22" fillId="0" borderId="0" xfId="5" applyFont="1"/>
    <xf numFmtId="0" fontId="16" fillId="6" borderId="28" xfId="5" applyFont="1" applyFill="1" applyBorder="1" applyAlignment="1">
      <alignment horizontal="center" vertical="center"/>
    </xf>
    <xf numFmtId="0" fontId="16" fillId="6" borderId="19" xfId="5" applyFont="1" applyFill="1" applyBorder="1" applyAlignment="1">
      <alignment horizontal="center" vertical="center"/>
    </xf>
    <xf numFmtId="0" fontId="16" fillId="6" borderId="17" xfId="5" applyFont="1" applyFill="1" applyBorder="1" applyAlignment="1">
      <alignment horizontal="center" vertical="center"/>
    </xf>
    <xf numFmtId="0" fontId="16" fillId="0" borderId="0" xfId="5" applyFont="1"/>
    <xf numFmtId="0" fontId="19" fillId="0" borderId="31" xfId="5" applyFont="1" applyBorder="1" applyAlignment="1">
      <alignment horizontal="center" vertical="center"/>
    </xf>
    <xf numFmtId="0" fontId="19" fillId="7" borderId="1" xfId="4" applyFont="1" applyFill="1" applyBorder="1" applyAlignment="1">
      <alignment vertical="center" wrapText="1"/>
    </xf>
    <xf numFmtId="41" fontId="23" fillId="7" borderId="5" xfId="6" applyFont="1" applyFill="1" applyBorder="1" applyAlignment="1">
      <alignment horizontal="right" vertical="center" shrinkToFit="1"/>
    </xf>
    <xf numFmtId="0" fontId="0" fillId="0" borderId="0" xfId="5" applyFont="1"/>
    <xf numFmtId="41" fontId="23" fillId="7" borderId="1" xfId="6" applyFont="1" applyFill="1" applyBorder="1" applyAlignment="1">
      <alignment horizontal="right" vertical="center" shrinkToFit="1"/>
    </xf>
    <xf numFmtId="0" fontId="0" fillId="0" borderId="33" xfId="5" applyFont="1" applyBorder="1" applyAlignment="1">
      <alignment vertical="center" wrapText="1"/>
    </xf>
    <xf numFmtId="0" fontId="0" fillId="0" borderId="8" xfId="5" applyFont="1" applyBorder="1" applyAlignment="1">
      <alignment vertical="center"/>
    </xf>
    <xf numFmtId="0" fontId="0" fillId="0" borderId="34" xfId="5" applyFont="1" applyBorder="1" applyAlignment="1">
      <alignment vertical="center"/>
    </xf>
    <xf numFmtId="0" fontId="0" fillId="0" borderId="21" xfId="5" applyFont="1" applyBorder="1" applyAlignment="1">
      <alignment vertical="center"/>
    </xf>
    <xf numFmtId="0" fontId="14" fillId="0" borderId="0" xfId="5" applyAlignment="1">
      <alignment vertical="center"/>
    </xf>
    <xf numFmtId="0" fontId="0" fillId="0" borderId="0" xfId="5" applyFont="1" applyAlignment="1">
      <alignment vertical="center"/>
    </xf>
    <xf numFmtId="0" fontId="0" fillId="0" borderId="35" xfId="5" applyFont="1" applyBorder="1" applyAlignment="1">
      <alignment vertical="center"/>
    </xf>
    <xf numFmtId="0" fontId="14" fillId="0" borderId="21" xfId="4" applyBorder="1" applyAlignment="1">
      <alignment vertical="center" wrapText="1"/>
    </xf>
    <xf numFmtId="0" fontId="0" fillId="0" borderId="0" xfId="5" applyFont="1" applyAlignment="1">
      <alignment vertical="center" shrinkToFit="1"/>
    </xf>
    <xf numFmtId="0" fontId="14" fillId="0" borderId="0" xfId="4" applyAlignment="1">
      <alignment vertical="center" shrinkToFit="1"/>
    </xf>
    <xf numFmtId="0" fontId="14" fillId="0" borderId="35" xfId="4" applyBorder="1" applyAlignment="1">
      <alignment vertical="center" wrapText="1"/>
    </xf>
    <xf numFmtId="0" fontId="0" fillId="6" borderId="1" xfId="5" applyFont="1" applyFill="1" applyBorder="1" applyAlignment="1">
      <alignment horizontal="center" vertical="center" shrinkToFit="1"/>
    </xf>
    <xf numFmtId="0" fontId="14" fillId="0" borderId="1" xfId="4" applyBorder="1" applyAlignment="1">
      <alignment horizontal="center" vertical="center" shrinkToFit="1"/>
    </xf>
    <xf numFmtId="41" fontId="14" fillId="0" borderId="1" xfId="6" applyBorder="1" applyAlignment="1">
      <alignment vertical="center" shrinkToFit="1"/>
    </xf>
    <xf numFmtId="3" fontId="28" fillId="0" borderId="35" xfId="4" applyNumberFormat="1" applyFont="1" applyBorder="1" applyAlignment="1">
      <alignment vertical="center" wrapText="1"/>
    </xf>
    <xf numFmtId="41" fontId="0" fillId="0" borderId="1" xfId="6" applyFont="1" applyBorder="1" applyAlignment="1">
      <alignment vertical="center" shrinkToFit="1"/>
    </xf>
    <xf numFmtId="41" fontId="17" fillId="0" borderId="1" xfId="6" applyFont="1" applyBorder="1" applyAlignment="1">
      <alignment vertical="center" shrinkToFit="1"/>
    </xf>
    <xf numFmtId="0" fontId="0" fillId="0" borderId="36" xfId="5" applyFont="1" applyBorder="1" applyAlignment="1">
      <alignment horizontal="center" vertical="center"/>
    </xf>
    <xf numFmtId="0" fontId="0" fillId="0" borderId="1" xfId="5" applyFont="1" applyBorder="1" applyAlignment="1">
      <alignment horizontal="center" vertical="center" shrinkToFit="1"/>
    </xf>
    <xf numFmtId="41" fontId="0" fillId="0" borderId="1" xfId="6" applyFont="1" applyBorder="1" applyAlignment="1">
      <alignment horizontal="center" vertical="center" shrinkToFit="1"/>
    </xf>
    <xf numFmtId="0" fontId="0" fillId="0" borderId="36" xfId="5" applyFont="1" applyBorder="1" applyAlignment="1">
      <alignment vertical="center" shrinkToFit="1"/>
    </xf>
    <xf numFmtId="0" fontId="0" fillId="0" borderId="3" xfId="5" applyFont="1" applyBorder="1" applyAlignment="1">
      <alignment horizontal="center" vertical="center" shrinkToFit="1"/>
    </xf>
    <xf numFmtId="0" fontId="0" fillId="0" borderId="3" xfId="5" applyFont="1" applyBorder="1" applyAlignment="1">
      <alignment horizontal="center" vertical="center" wrapText="1" shrinkToFit="1"/>
    </xf>
    <xf numFmtId="0" fontId="0" fillId="0" borderId="35" xfId="5" applyFont="1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0" fontId="1" fillId="0" borderId="0" xfId="2" applyFont="1">
      <alignment vertical="center"/>
    </xf>
    <xf numFmtId="0" fontId="31" fillId="0" borderId="2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9" fontId="31" fillId="0" borderId="2" xfId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14" fillId="0" borderId="0" xfId="4" applyAlignment="1">
      <alignment horizontal="left" vertical="center" shrinkToFit="1"/>
    </xf>
    <xf numFmtId="0" fontId="14" fillId="0" borderId="11" xfId="4" applyBorder="1" applyAlignment="1">
      <alignment horizontal="center" vertical="center" shrinkToFit="1"/>
    </xf>
    <xf numFmtId="0" fontId="14" fillId="0" borderId="37" xfId="5" applyBorder="1" applyAlignment="1">
      <alignment horizontal="center" vertical="center" wrapText="1" shrinkToFit="1"/>
    </xf>
    <xf numFmtId="0" fontId="0" fillId="0" borderId="38" xfId="5" applyFont="1" applyBorder="1" applyAlignment="1">
      <alignment horizontal="center" vertical="center" shrinkToFit="1"/>
    </xf>
    <xf numFmtId="0" fontId="0" fillId="0" borderId="39" xfId="5" applyFont="1" applyBorder="1" applyAlignment="1">
      <alignment horizontal="center" vertical="center" shrinkToFit="1"/>
    </xf>
    <xf numFmtId="0" fontId="0" fillId="0" borderId="1" xfId="5" applyFont="1" applyBorder="1" applyAlignment="1">
      <alignment horizontal="left" vertical="center" shrinkToFit="1"/>
    </xf>
    <xf numFmtId="0" fontId="14" fillId="0" borderId="1" xfId="5" applyBorder="1" applyAlignment="1">
      <alignment horizontal="center" vertical="center" shrinkToFit="1"/>
    </xf>
    <xf numFmtId="0" fontId="0" fillId="0" borderId="1" xfId="5" applyFont="1" applyBorder="1" applyAlignment="1">
      <alignment horizontal="center" vertical="center" shrinkToFit="1"/>
    </xf>
    <xf numFmtId="0" fontId="0" fillId="0" borderId="5" xfId="5" applyFont="1" applyBorder="1" applyAlignment="1">
      <alignment horizontal="center" vertical="center" shrinkToFit="1"/>
    </xf>
    <xf numFmtId="0" fontId="0" fillId="0" borderId="14" xfId="5" applyFont="1" applyBorder="1" applyAlignment="1">
      <alignment horizontal="center" vertical="center" shrinkToFit="1"/>
    </xf>
    <xf numFmtId="0" fontId="0" fillId="0" borderId="6" xfId="5" applyFont="1" applyBorder="1" applyAlignment="1">
      <alignment horizontal="center" vertical="center" shrinkToFit="1"/>
    </xf>
    <xf numFmtId="0" fontId="14" fillId="7" borderId="1" xfId="4" applyFill="1" applyBorder="1" applyAlignment="1">
      <alignment horizontal="center" vertical="center" wrapText="1"/>
    </xf>
    <xf numFmtId="41" fontId="24" fillId="7" borderId="5" xfId="6" applyFont="1" applyFill="1" applyBorder="1" applyAlignment="1">
      <alignment horizontal="center" vertical="center" wrapText="1"/>
    </xf>
    <xf numFmtId="41" fontId="24" fillId="7" borderId="24" xfId="6" applyFont="1" applyFill="1" applyBorder="1" applyAlignment="1">
      <alignment horizontal="center" vertical="center" wrapText="1"/>
    </xf>
    <xf numFmtId="41" fontId="0" fillId="7" borderId="23" xfId="6" applyFont="1" applyFill="1" applyBorder="1" applyAlignment="1">
      <alignment horizontal="center" vertical="center" wrapText="1"/>
    </xf>
    <xf numFmtId="0" fontId="19" fillId="0" borderId="32" xfId="5" applyFont="1" applyBorder="1" applyAlignment="1">
      <alignment horizontal="center" vertical="center"/>
    </xf>
    <xf numFmtId="0" fontId="19" fillId="0" borderId="14" xfId="5" applyFont="1" applyBorder="1" applyAlignment="1">
      <alignment horizontal="center" vertical="center"/>
    </xf>
    <xf numFmtId="41" fontId="26" fillId="7" borderId="5" xfId="6" applyFont="1" applyFill="1" applyBorder="1" applyAlignment="1">
      <alignment horizontal="center" vertical="center" wrapText="1"/>
    </xf>
    <xf numFmtId="41" fontId="26" fillId="7" borderId="14" xfId="6" applyFont="1" applyFill="1" applyBorder="1" applyAlignment="1">
      <alignment horizontal="center" vertical="center" wrapText="1"/>
    </xf>
    <xf numFmtId="41" fontId="26" fillId="7" borderId="24" xfId="6" applyFont="1" applyFill="1" applyBorder="1" applyAlignment="1">
      <alignment horizontal="center" vertical="center" wrapText="1"/>
    </xf>
    <xf numFmtId="0" fontId="14" fillId="6" borderId="5" xfId="4" applyFill="1" applyBorder="1" applyAlignment="1">
      <alignment horizontal="center" vertical="center" shrinkToFit="1"/>
    </xf>
    <xf numFmtId="0" fontId="14" fillId="6" borderId="14" xfId="4" applyFill="1" applyBorder="1" applyAlignment="1">
      <alignment horizontal="center" vertical="center" shrinkToFit="1"/>
    </xf>
    <xf numFmtId="0" fontId="14" fillId="6" borderId="6" xfId="4" applyFill="1" applyBorder="1" applyAlignment="1">
      <alignment horizontal="center" vertical="center" shrinkToFit="1"/>
    </xf>
    <xf numFmtId="178" fontId="27" fillId="0" borderId="1" xfId="4" applyNumberFormat="1" applyFont="1" applyBorder="1" applyAlignment="1">
      <alignment horizontal="left" vertical="center" wrapText="1" shrinkToFit="1"/>
    </xf>
    <xf numFmtId="0" fontId="29" fillId="0" borderId="1" xfId="4" applyFont="1" applyBorder="1" applyAlignment="1">
      <alignment horizontal="left" vertical="center" wrapText="1" shrinkToFit="1"/>
    </xf>
    <xf numFmtId="0" fontId="14" fillId="0" borderId="1" xfId="4" applyBorder="1" applyAlignment="1">
      <alignment horizontal="left" vertical="center" shrinkToFit="1"/>
    </xf>
    <xf numFmtId="0" fontId="29" fillId="0" borderId="5" xfId="4" applyFont="1" applyBorder="1" applyAlignment="1">
      <alignment horizontal="left" vertical="center" shrinkToFit="1"/>
    </xf>
    <xf numFmtId="0" fontId="29" fillId="0" borderId="14" xfId="4" applyFont="1" applyBorder="1" applyAlignment="1">
      <alignment horizontal="left" vertical="center" shrinkToFit="1"/>
    </xf>
    <xf numFmtId="0" fontId="29" fillId="0" borderId="6" xfId="4" applyFont="1" applyBorder="1" applyAlignment="1">
      <alignment horizontal="left" vertical="center" shrinkToFit="1"/>
    </xf>
    <xf numFmtId="0" fontId="14" fillId="0" borderId="8" xfId="4" applyBorder="1" applyAlignment="1">
      <alignment horizontal="left" vertical="center" shrinkToFit="1"/>
    </xf>
    <xf numFmtId="0" fontId="0" fillId="6" borderId="1" xfId="5" applyFont="1" applyFill="1" applyBorder="1" applyAlignment="1">
      <alignment horizontal="center" vertical="center" shrinkToFit="1"/>
    </xf>
    <xf numFmtId="0" fontId="16" fillId="6" borderId="17" xfId="5" applyFont="1" applyFill="1" applyBorder="1" applyAlignment="1">
      <alignment horizontal="center" vertical="center"/>
    </xf>
    <xf numFmtId="0" fontId="16" fillId="6" borderId="29" xfId="5" applyFont="1" applyFill="1" applyBorder="1" applyAlignment="1">
      <alignment horizontal="center" vertical="center"/>
    </xf>
    <xf numFmtId="0" fontId="16" fillId="6" borderId="18" xfId="5" applyFont="1" applyFill="1" applyBorder="1" applyAlignment="1">
      <alignment horizontal="center" vertical="center"/>
    </xf>
    <xf numFmtId="0" fontId="16" fillId="6" borderId="30" xfId="5" applyFont="1" applyFill="1" applyBorder="1" applyAlignment="1">
      <alignment horizontal="center" vertical="center"/>
    </xf>
    <xf numFmtId="0" fontId="17" fillId="0" borderId="5" xfId="4" applyFont="1" applyBorder="1" applyAlignment="1">
      <alignment horizontal="center" vertical="center"/>
    </xf>
    <xf numFmtId="0" fontId="17" fillId="0" borderId="6" xfId="4" applyFont="1" applyBorder="1" applyAlignment="1">
      <alignment horizontal="center" vertical="center"/>
    </xf>
    <xf numFmtId="0" fontId="19" fillId="0" borderId="1" xfId="4" applyFont="1" applyBorder="1" applyAlignment="1">
      <alignment horizontal="left" vertical="center"/>
    </xf>
    <xf numFmtId="0" fontId="19" fillId="0" borderId="23" xfId="4" applyFont="1" applyBorder="1" applyAlignment="1">
      <alignment horizontal="left" vertical="center"/>
    </xf>
    <xf numFmtId="0" fontId="20" fillId="0" borderId="0" xfId="4" applyFont="1" applyAlignment="1">
      <alignment horizontal="center" vertical="center"/>
    </xf>
    <xf numFmtId="0" fontId="18" fillId="0" borderId="5" xfId="4" applyFont="1" applyBorder="1" applyAlignment="1">
      <alignment horizontal="left" vertical="center" wrapText="1" shrinkToFit="1"/>
    </xf>
    <xf numFmtId="0" fontId="18" fillId="0" borderId="24" xfId="4" applyFont="1" applyBorder="1" applyAlignment="1">
      <alignment horizontal="left" vertical="center" shrinkToFit="1"/>
    </xf>
    <xf numFmtId="0" fontId="17" fillId="0" borderId="1" xfId="4" applyFont="1" applyBorder="1" applyAlignment="1">
      <alignment horizontal="left" vertical="center"/>
    </xf>
    <xf numFmtId="0" fontId="17" fillId="0" borderId="23" xfId="4" applyFont="1" applyBorder="1" applyAlignment="1">
      <alignment horizontal="left" vertical="center"/>
    </xf>
    <xf numFmtId="0" fontId="17" fillId="0" borderId="5" xfId="4" applyFont="1" applyBorder="1" applyAlignment="1">
      <alignment horizontal="left" vertical="center"/>
    </xf>
    <xf numFmtId="0" fontId="17" fillId="0" borderId="24" xfId="4" applyFont="1" applyBorder="1" applyAlignment="1">
      <alignment horizontal="left" vertical="center"/>
    </xf>
    <xf numFmtId="177" fontId="21" fillId="0" borderId="25" xfId="5" applyNumberFormat="1" applyFont="1" applyBorder="1" applyAlignment="1">
      <alignment horizontal="left" vertical="center" wrapText="1"/>
    </xf>
    <xf numFmtId="177" fontId="21" fillId="0" borderId="26" xfId="5" applyNumberFormat="1" applyFont="1" applyBorder="1" applyAlignment="1">
      <alignment horizontal="left" vertical="center" wrapText="1"/>
    </xf>
    <xf numFmtId="177" fontId="21" fillId="0" borderId="27" xfId="5" applyNumberFormat="1" applyFont="1" applyBorder="1" applyAlignment="1">
      <alignment horizontal="left" vertical="center" wrapText="1"/>
    </xf>
    <xf numFmtId="0" fontId="15" fillId="0" borderId="0" xfId="4" applyFont="1" applyAlignment="1">
      <alignment horizontal="center" vertical="center"/>
    </xf>
    <xf numFmtId="0" fontId="17" fillId="0" borderId="17" xfId="4" applyFont="1" applyBorder="1" applyAlignment="1">
      <alignment horizontal="left" vertical="center" shrinkToFit="1"/>
    </xf>
    <xf numFmtId="0" fontId="17" fillId="0" borderId="18" xfId="4" applyFont="1" applyBorder="1" applyAlignment="1">
      <alignment horizontal="left" vertical="center" shrinkToFit="1"/>
    </xf>
    <xf numFmtId="0" fontId="16" fillId="0" borderId="19" xfId="4" applyFont="1" applyBorder="1" applyAlignment="1">
      <alignment horizontal="left" vertical="center"/>
    </xf>
    <xf numFmtId="0" fontId="16" fillId="0" borderId="20" xfId="4" applyFont="1" applyBorder="1" applyAlignment="1">
      <alignment horizontal="left" vertical="center"/>
    </xf>
    <xf numFmtId="0" fontId="16" fillId="0" borderId="21" xfId="4" applyFont="1" applyBorder="1" applyAlignment="1">
      <alignment horizontal="left" vertical="center"/>
    </xf>
    <xf numFmtId="0" fontId="16" fillId="0" borderId="0" xfId="4" applyFont="1" applyAlignment="1">
      <alignment horizontal="left" vertical="center"/>
    </xf>
    <xf numFmtId="0" fontId="16" fillId="0" borderId="22" xfId="4" applyFont="1" applyBorder="1" applyAlignment="1">
      <alignment horizontal="left" vertical="center"/>
    </xf>
    <xf numFmtId="0" fontId="18" fillId="0" borderId="23" xfId="4" applyFont="1" applyBorder="1" applyAlignment="1">
      <alignment horizontal="left" vertical="center" wrapText="1" shrinkToFit="1"/>
    </xf>
    <xf numFmtId="0" fontId="18" fillId="0" borderId="23" xfId="4" applyFont="1" applyBorder="1" applyAlignment="1">
      <alignment horizontal="left" vertical="center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13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0" fontId="2" fillId="0" borderId="4" xfId="2" applyBorder="1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5" borderId="5" xfId="2" applyFill="1" applyBorder="1" applyAlignment="1">
      <alignment horizontal="center" vertical="center"/>
    </xf>
    <xf numFmtId="0" fontId="2" fillId="5" borderId="6" xfId="2" applyFill="1" applyBorder="1" applyAlignment="1">
      <alignment horizontal="center" vertical="center"/>
    </xf>
    <xf numFmtId="0" fontId="1" fillId="0" borderId="7" xfId="2" applyFont="1" applyBorder="1" applyAlignment="1">
      <alignment horizontal="left" vertical="center" wrapText="1"/>
    </xf>
    <xf numFmtId="0" fontId="2" fillId="0" borderId="8" xfId="2" applyBorder="1" applyAlignment="1">
      <alignment horizontal="left" vertical="center"/>
    </xf>
    <xf numFmtId="0" fontId="2" fillId="0" borderId="9" xfId="2" applyBorder="1" applyAlignment="1">
      <alignment horizontal="left" vertical="center"/>
    </xf>
    <xf numFmtId="0" fontId="2" fillId="0" borderId="10" xfId="2" applyBorder="1" applyAlignment="1">
      <alignment horizontal="left" vertical="center"/>
    </xf>
    <xf numFmtId="0" fontId="2" fillId="0" borderId="11" xfId="2" applyBorder="1" applyAlignment="1">
      <alignment horizontal="left" vertical="center"/>
    </xf>
    <xf numFmtId="0" fontId="2" fillId="0" borderId="12" xfId="2" applyBorder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9" fillId="4" borderId="13" xfId="2" applyFont="1" applyFill="1" applyBorder="1" applyAlignment="1">
      <alignment horizontal="left" vertical="center" wrapText="1"/>
    </xf>
    <xf numFmtId="0" fontId="9" fillId="4" borderId="0" xfId="2" applyFont="1" applyFill="1" applyAlignment="1">
      <alignment horizontal="left" vertical="center" wrapText="1"/>
    </xf>
    <xf numFmtId="0" fontId="9" fillId="4" borderId="13" xfId="2" applyFont="1" applyFill="1" applyBorder="1" applyAlignment="1">
      <alignment horizontal="left" vertical="center"/>
    </xf>
    <xf numFmtId="0" fontId="9" fillId="4" borderId="0" xfId="2" applyFont="1" applyFill="1" applyAlignment="1">
      <alignment horizontal="left" vertical="center"/>
    </xf>
    <xf numFmtId="0" fontId="2" fillId="0" borderId="5" xfId="2" applyBorder="1" applyAlignment="1">
      <alignment horizontal="center" vertical="center"/>
    </xf>
    <xf numFmtId="0" fontId="2" fillId="0" borderId="14" xfId="2" applyBorder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2" fillId="0" borderId="7" xfId="2" applyBorder="1" applyAlignment="1">
      <alignment horizontal="left" vertical="center" wrapText="1"/>
    </xf>
    <xf numFmtId="9" fontId="2" fillId="0" borderId="3" xfId="2" applyNumberFormat="1" applyBorder="1" applyAlignment="1">
      <alignment horizontal="center" vertical="center"/>
    </xf>
    <xf numFmtId="9" fontId="2" fillId="0" borderId="2" xfId="2" applyNumberFormat="1" applyBorder="1" applyAlignment="1">
      <alignment horizontal="center" vertical="center"/>
    </xf>
  </cellXfs>
  <cellStyles count="7">
    <cellStyle name="백분율" xfId="1" builtinId="5"/>
    <cellStyle name="쉼표 [0] 2" xfId="3" xr:uid="{EB3C9076-CCC0-4440-8DBE-803F5FC8C1EB}"/>
    <cellStyle name="쉼표 [0] 3" xfId="6" xr:uid="{F850F25F-0B99-4767-AAB3-ED2D4898BAEA}"/>
    <cellStyle name="표준" xfId="0" builtinId="0"/>
    <cellStyle name="표준 2" xfId="2" xr:uid="{28AE5BAF-6C66-404E-8F4A-548CEF2A71BA}"/>
    <cellStyle name="표준 3" xfId="4" xr:uid="{6B676986-FA03-420F-8BC0-3E7A92363FE1}"/>
    <cellStyle name="표준_호남대조리과학_광주과학견적서폼(1)_생물산업-화순" xfId="5" xr:uid="{8156DFBC-BD55-4F6F-87A9-4C8B5934032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638175</xdr:colOff>
      <xdr:row>34</xdr:row>
      <xdr:rowOff>52849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3F569147-B3B3-EE47-ACA3-FA1E44643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020175" cy="6205999"/>
        </a:xfrm>
        <a:prstGeom prst="rect">
          <a:avLst/>
        </a:prstGeom>
      </xdr:spPr>
    </xdr:pic>
    <xdr:clientData/>
  </xdr:twoCellAnchor>
  <xdr:twoCellAnchor>
    <xdr:from>
      <xdr:col>2</xdr:col>
      <xdr:colOff>287655</xdr:colOff>
      <xdr:row>19</xdr:row>
      <xdr:rowOff>171450</xdr:rowOff>
    </xdr:from>
    <xdr:to>
      <xdr:col>3</xdr:col>
      <xdr:colOff>278129</xdr:colOff>
      <xdr:row>22</xdr:row>
      <xdr:rowOff>120015</xdr:rowOff>
    </xdr:to>
    <xdr:sp macro="" textlink="">
      <xdr:nvSpPr>
        <xdr:cNvPr id="3" name="폭발 1 2">
          <a:extLst>
            <a:ext uri="{FF2B5EF4-FFF2-40B4-BE49-F238E27FC236}">
              <a16:creationId xmlns:a16="http://schemas.microsoft.com/office/drawing/2014/main" id="{E0207B72-1BB7-4028-A9B2-BBBA021153E0}"/>
            </a:ext>
          </a:extLst>
        </xdr:cNvPr>
        <xdr:cNvSpPr/>
      </xdr:nvSpPr>
      <xdr:spPr>
        <a:xfrm>
          <a:off x="1811655" y="3609975"/>
          <a:ext cx="752474" cy="491490"/>
        </a:xfrm>
        <a:prstGeom prst="irregularSeal1">
          <a:avLst/>
        </a:prstGeom>
        <a:noFill/>
        <a:ln algn="ctr">
          <a:solidFill>
            <a:srgbClr val="FF0000"/>
          </a:solidFill>
        </a:ln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I26"/>
  <sheetViews>
    <sheetView tabSelected="1" zoomScaleNormal="100" zoomScaleSheetLayoutView="75" workbookViewId="0">
      <selection activeCell="A25" sqref="A25:H26"/>
    </sheetView>
  </sheetViews>
  <sheetFormatPr defaultColWidth="9" defaultRowHeight="17.399999999999999" x14ac:dyDescent="0.4"/>
  <cols>
    <col min="1" max="1" width="17.8984375" customWidth="1"/>
    <col min="2" max="2" width="17.19921875" style="1" bestFit="1" customWidth="1"/>
    <col min="3" max="3" width="19.3984375" bestFit="1" customWidth="1"/>
    <col min="4" max="7" width="20.19921875" customWidth="1"/>
    <col min="8" max="8" width="29.59765625" bestFit="1" customWidth="1"/>
    <col min="10" max="13" width="9" bestFit="1" customWidth="1"/>
  </cols>
  <sheetData>
    <row r="2" spans="1:9" ht="23.25" customHeight="1" x14ac:dyDescent="0.4">
      <c r="A2" s="143" t="s">
        <v>111</v>
      </c>
      <c r="B2" s="143"/>
      <c r="C2" s="143"/>
      <c r="D2" s="143"/>
      <c r="E2" s="143"/>
      <c r="F2" s="143"/>
      <c r="G2" s="143"/>
      <c r="H2" s="143"/>
    </row>
    <row r="3" spans="1:9" ht="21" customHeight="1" x14ac:dyDescent="0.4">
      <c r="A3" s="144" t="s">
        <v>0</v>
      </c>
      <c r="B3" s="145"/>
    </row>
    <row r="5" spans="1:9" ht="21.75" customHeight="1" x14ac:dyDescent="0.4">
      <c r="A5" s="146" t="s">
        <v>55</v>
      </c>
      <c r="B5" s="147"/>
      <c r="C5" s="147"/>
    </row>
    <row r="6" spans="1:9" ht="21.75" customHeight="1" x14ac:dyDescent="0.4">
      <c r="B6"/>
    </row>
    <row r="7" spans="1:9" ht="21.75" customHeight="1" x14ac:dyDescent="0.4">
      <c r="A7" s="144" t="s">
        <v>11</v>
      </c>
      <c r="B7" s="145"/>
      <c r="C7" s="145"/>
    </row>
    <row r="9" spans="1:9" ht="21" customHeight="1" x14ac:dyDescent="0.4">
      <c r="A9" s="144" t="s">
        <v>1</v>
      </c>
      <c r="B9" s="145"/>
    </row>
    <row r="11" spans="1:9" x14ac:dyDescent="0.4">
      <c r="A11" s="128" t="s">
        <v>8</v>
      </c>
      <c r="B11" s="128" t="s">
        <v>7</v>
      </c>
      <c r="C11" s="128" t="s">
        <v>14</v>
      </c>
      <c r="D11" s="148" t="s">
        <v>13</v>
      </c>
      <c r="E11" s="149"/>
      <c r="F11" s="149"/>
      <c r="G11" s="150"/>
      <c r="H11" s="139" t="s">
        <v>23</v>
      </c>
    </row>
    <row r="12" spans="1:9" x14ac:dyDescent="0.4">
      <c r="A12" s="130"/>
      <c r="B12" s="130"/>
      <c r="C12" s="130"/>
      <c r="D12" s="2" t="s">
        <v>5</v>
      </c>
      <c r="E12" s="2" t="s">
        <v>3</v>
      </c>
      <c r="F12" s="2" t="s">
        <v>12</v>
      </c>
      <c r="G12" s="6" t="s">
        <v>22</v>
      </c>
      <c r="H12" s="130"/>
    </row>
    <row r="13" spans="1:9" x14ac:dyDescent="0.4">
      <c r="A13" s="62" t="s">
        <v>6</v>
      </c>
      <c r="B13" s="65" t="s">
        <v>60</v>
      </c>
      <c r="C13" s="65">
        <v>810</v>
      </c>
      <c r="D13" s="66">
        <v>200</v>
      </c>
      <c r="E13" s="66">
        <v>200</v>
      </c>
      <c r="F13" s="66">
        <v>200</v>
      </c>
      <c r="G13" s="66">
        <v>210</v>
      </c>
      <c r="H13" s="67">
        <f>G13/C13</f>
        <v>0.25925925925925924</v>
      </c>
      <c r="I13" s="7"/>
    </row>
    <row r="14" spans="1:9" x14ac:dyDescent="0.4">
      <c r="A14" s="128" t="s">
        <v>15</v>
      </c>
      <c r="B14" s="2" t="s">
        <v>4</v>
      </c>
      <c r="C14" s="140" t="s">
        <v>43</v>
      </c>
      <c r="D14" s="2"/>
      <c r="E14" s="2"/>
      <c r="F14" s="2"/>
      <c r="G14" s="2"/>
      <c r="H14" s="3"/>
    </row>
    <row r="15" spans="1:9" x14ac:dyDescent="0.4">
      <c r="A15" s="129"/>
      <c r="B15" s="2" t="s">
        <v>16</v>
      </c>
      <c r="C15" s="141"/>
      <c r="D15" s="2"/>
      <c r="E15" s="2"/>
      <c r="F15" s="2"/>
      <c r="G15" s="2"/>
      <c r="H15" s="3"/>
    </row>
    <row r="16" spans="1:9" x14ac:dyDescent="0.4">
      <c r="A16" s="129"/>
      <c r="B16" s="6" t="s">
        <v>24</v>
      </c>
      <c r="C16" s="141"/>
      <c r="D16" s="2"/>
      <c r="E16" s="2"/>
      <c r="F16" s="2"/>
      <c r="G16" s="2"/>
      <c r="H16" s="3"/>
    </row>
    <row r="17" spans="1:8" x14ac:dyDescent="0.4">
      <c r="A17" s="129"/>
      <c r="B17" s="2" t="s">
        <v>17</v>
      </c>
      <c r="C17" s="141"/>
      <c r="D17" s="2"/>
      <c r="E17" s="2"/>
      <c r="F17" s="2"/>
      <c r="G17" s="2"/>
      <c r="H17" s="3"/>
    </row>
    <row r="18" spans="1:8" x14ac:dyDescent="0.4">
      <c r="A18" s="130"/>
      <c r="B18" s="2" t="s">
        <v>2</v>
      </c>
      <c r="C18" s="142"/>
      <c r="D18" s="2"/>
      <c r="E18" s="2"/>
      <c r="F18" s="2"/>
      <c r="G18" s="2"/>
      <c r="H18" s="3"/>
    </row>
    <row r="19" spans="1:8" x14ac:dyDescent="0.4">
      <c r="A19" s="128" t="s">
        <v>10</v>
      </c>
      <c r="B19" s="2" t="s">
        <v>21</v>
      </c>
      <c r="C19" s="139" t="s">
        <v>54</v>
      </c>
      <c r="D19" s="2"/>
      <c r="E19" s="2"/>
      <c r="F19" s="2"/>
      <c r="G19" s="2"/>
      <c r="H19" s="3"/>
    </row>
    <row r="20" spans="1:8" x14ac:dyDescent="0.4">
      <c r="A20" s="129"/>
      <c r="B20" s="2" t="s">
        <v>9</v>
      </c>
      <c r="C20" s="129"/>
      <c r="D20" s="2"/>
      <c r="E20" s="2"/>
      <c r="F20" s="2"/>
      <c r="G20" s="2"/>
      <c r="H20" s="3"/>
    </row>
    <row r="21" spans="1:8" x14ac:dyDescent="0.4">
      <c r="A21" s="129"/>
      <c r="B21" s="2" t="s">
        <v>20</v>
      </c>
      <c r="C21" s="129"/>
      <c r="D21" s="2"/>
      <c r="E21" s="2"/>
      <c r="F21" s="2"/>
      <c r="G21" s="2"/>
      <c r="H21" s="3"/>
    </row>
    <row r="22" spans="1:8" x14ac:dyDescent="0.4">
      <c r="A22" s="129"/>
      <c r="B22" s="2" t="s">
        <v>19</v>
      </c>
      <c r="C22" s="129"/>
      <c r="D22" s="2"/>
      <c r="E22" s="2"/>
      <c r="F22" s="2"/>
      <c r="G22" s="2"/>
      <c r="H22" s="3"/>
    </row>
    <row r="23" spans="1:8" x14ac:dyDescent="0.4">
      <c r="A23" s="130"/>
      <c r="B23" s="2" t="s">
        <v>18</v>
      </c>
      <c r="C23" s="130"/>
      <c r="D23" s="2"/>
      <c r="E23" s="2"/>
      <c r="F23" s="2"/>
      <c r="G23" s="2"/>
      <c r="H23" s="3"/>
    </row>
    <row r="24" spans="1:8" x14ac:dyDescent="0.4">
      <c r="A24" s="131" t="s">
        <v>115</v>
      </c>
      <c r="B24" s="132"/>
      <c r="C24" s="15"/>
      <c r="D24" s="5"/>
      <c r="E24" s="5"/>
      <c r="F24" s="5"/>
      <c r="G24" s="5"/>
      <c r="H24" s="4"/>
    </row>
    <row r="25" spans="1:8" ht="39.75" customHeight="1" x14ac:dyDescent="0.4">
      <c r="A25" s="133" t="s">
        <v>112</v>
      </c>
      <c r="B25" s="134"/>
      <c r="C25" s="134"/>
      <c r="D25" s="134"/>
      <c r="E25" s="134"/>
      <c r="F25" s="134"/>
      <c r="G25" s="134"/>
      <c r="H25" s="135"/>
    </row>
    <row r="26" spans="1:8" ht="39.75" customHeight="1" x14ac:dyDescent="0.4">
      <c r="A26" s="136"/>
      <c r="B26" s="137"/>
      <c r="C26" s="137"/>
      <c r="D26" s="137"/>
      <c r="E26" s="137"/>
      <c r="F26" s="137"/>
      <c r="G26" s="137"/>
      <c r="H26" s="138"/>
    </row>
  </sheetData>
  <mergeCells count="16">
    <mergeCell ref="A11:A12"/>
    <mergeCell ref="B11:B12"/>
    <mergeCell ref="C11:C12"/>
    <mergeCell ref="D11:G11"/>
    <mergeCell ref="H11:H12"/>
    <mergeCell ref="A2:H2"/>
    <mergeCell ref="A3:B3"/>
    <mergeCell ref="A5:C5"/>
    <mergeCell ref="A7:C7"/>
    <mergeCell ref="A9:B9"/>
    <mergeCell ref="A14:A18"/>
    <mergeCell ref="A19:A23"/>
    <mergeCell ref="A24:B24"/>
    <mergeCell ref="A25:H26"/>
    <mergeCell ref="C19:C23"/>
    <mergeCell ref="C14:C18"/>
  </mergeCells>
  <phoneticPr fontId="7" type="noConversion"/>
  <pageMargins left="0.25" right="0.25" top="0.75" bottom="0.75" header="0.3" footer="0.3"/>
  <pageSetup paperSize="9" scale="55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62687-3F85-4826-B9CF-40DEC05F81A6}">
  <sheetPr>
    <pageSetUpPr fitToPage="1"/>
  </sheetPr>
  <dimension ref="A1:H26"/>
  <sheetViews>
    <sheetView workbookViewId="0">
      <selection activeCell="C31" sqref="C31"/>
    </sheetView>
  </sheetViews>
  <sheetFormatPr defaultColWidth="9" defaultRowHeight="17.399999999999999" x14ac:dyDescent="0.4"/>
  <cols>
    <col min="1" max="1" width="13.3984375" style="7" customWidth="1"/>
    <col min="2" max="3" width="18.59765625" style="7" customWidth="1"/>
    <col min="4" max="4" width="13.3984375" style="7" customWidth="1"/>
    <col min="5" max="5" width="14.19921875" style="7" customWidth="1"/>
    <col min="6" max="6" width="18.3984375" style="7" customWidth="1"/>
    <col min="7" max="7" width="23.69921875" style="7" customWidth="1"/>
    <col min="8" max="8" width="35.3984375" style="7" customWidth="1"/>
    <col min="9" max="9" width="13.59765625" style="7" customWidth="1"/>
    <col min="10" max="16384" width="9" style="7"/>
  </cols>
  <sheetData>
    <row r="1" spans="1:8" x14ac:dyDescent="0.4">
      <c r="B1" s="11"/>
    </row>
    <row r="2" spans="1:8" ht="19.2" x14ac:dyDescent="0.4">
      <c r="A2" s="162" t="s">
        <v>109</v>
      </c>
      <c r="B2" s="163"/>
      <c r="C2" s="163"/>
      <c r="D2" s="163"/>
      <c r="E2" s="163"/>
      <c r="F2" s="163"/>
      <c r="G2" s="163"/>
      <c r="H2" s="163"/>
    </row>
    <row r="3" spans="1:8" x14ac:dyDescent="0.4">
      <c r="A3" s="164" t="s">
        <v>57</v>
      </c>
      <c r="B3" s="165"/>
    </row>
    <row r="4" spans="1:8" x14ac:dyDescent="0.4">
      <c r="B4" s="11"/>
    </row>
    <row r="5" spans="1:8" x14ac:dyDescent="0.4">
      <c r="A5" s="166" t="s">
        <v>58</v>
      </c>
      <c r="B5" s="167"/>
      <c r="C5" s="167"/>
    </row>
    <row r="7" spans="1:8" x14ac:dyDescent="0.4">
      <c r="A7" s="164" t="s">
        <v>26</v>
      </c>
      <c r="B7" s="165"/>
      <c r="C7" s="165"/>
    </row>
    <row r="8" spans="1:8" x14ac:dyDescent="0.4">
      <c r="B8" s="11"/>
    </row>
    <row r="9" spans="1:8" x14ac:dyDescent="0.4">
      <c r="A9" s="164" t="s">
        <v>27</v>
      </c>
      <c r="B9" s="165"/>
    </row>
    <row r="10" spans="1:8" x14ac:dyDescent="0.4">
      <c r="B10" s="11"/>
    </row>
    <row r="11" spans="1:8" ht="18.75" customHeight="1" x14ac:dyDescent="0.4">
      <c r="A11" s="151" t="s">
        <v>28</v>
      </c>
      <c r="B11" s="151" t="s">
        <v>29</v>
      </c>
      <c r="C11" s="151" t="s">
        <v>30</v>
      </c>
      <c r="D11" s="168" t="s">
        <v>31</v>
      </c>
      <c r="E11" s="169"/>
      <c r="F11" s="169"/>
      <c r="G11" s="170"/>
      <c r="H11" s="151" t="s">
        <v>37</v>
      </c>
    </row>
    <row r="12" spans="1:8" ht="18.75" customHeight="1" x14ac:dyDescent="0.4">
      <c r="A12" s="153"/>
      <c r="B12" s="153"/>
      <c r="C12" s="153"/>
      <c r="D12" s="9" t="s">
        <v>32</v>
      </c>
      <c r="E12" s="9" t="s">
        <v>33</v>
      </c>
      <c r="F12" s="9" t="s">
        <v>34</v>
      </c>
      <c r="G12" s="9" t="s">
        <v>35</v>
      </c>
      <c r="H12" s="153"/>
    </row>
    <row r="13" spans="1:8" ht="18.75" customHeight="1" x14ac:dyDescent="0.4">
      <c r="A13" s="63" t="s">
        <v>39</v>
      </c>
      <c r="B13" s="8" t="s">
        <v>40</v>
      </c>
      <c r="C13" s="68">
        <v>810</v>
      </c>
      <c r="D13" s="66">
        <v>200</v>
      </c>
      <c r="E13" s="66">
        <v>200</v>
      </c>
      <c r="F13" s="66">
        <v>200</v>
      </c>
      <c r="G13" s="66">
        <v>210</v>
      </c>
      <c r="H13" s="67">
        <f>G13/C13</f>
        <v>0.25925925925925924</v>
      </c>
    </row>
    <row r="14" spans="1:8" ht="18.75" customHeight="1" x14ac:dyDescent="0.4">
      <c r="A14" s="151" t="s">
        <v>41</v>
      </c>
      <c r="B14" s="9" t="s">
        <v>42</v>
      </c>
      <c r="C14" s="140" t="s">
        <v>43</v>
      </c>
      <c r="D14" s="16" t="s">
        <v>59</v>
      </c>
      <c r="E14" s="16" t="s">
        <v>59</v>
      </c>
      <c r="F14" s="16" t="s">
        <v>59</v>
      </c>
      <c r="G14" s="16" t="s">
        <v>59</v>
      </c>
      <c r="H14" s="16" t="s">
        <v>59</v>
      </c>
    </row>
    <row r="15" spans="1:8" ht="18.75" customHeight="1" x14ac:dyDescent="0.4">
      <c r="A15" s="152"/>
      <c r="B15" s="9" t="s">
        <v>44</v>
      </c>
      <c r="C15" s="141"/>
      <c r="D15" s="16" t="s">
        <v>59</v>
      </c>
      <c r="E15" s="16" t="s">
        <v>59</v>
      </c>
      <c r="F15" s="16" t="s">
        <v>59</v>
      </c>
      <c r="G15" s="16" t="s">
        <v>59</v>
      </c>
      <c r="H15" s="16" t="s">
        <v>59</v>
      </c>
    </row>
    <row r="16" spans="1:8" ht="18.75" customHeight="1" x14ac:dyDescent="0.4">
      <c r="A16" s="152"/>
      <c r="B16" s="9" t="s">
        <v>45</v>
      </c>
      <c r="C16" s="141"/>
      <c r="D16" s="16" t="s">
        <v>59</v>
      </c>
      <c r="E16" s="16" t="s">
        <v>59</v>
      </c>
      <c r="F16" s="16" t="s">
        <v>59</v>
      </c>
      <c r="G16" s="16" t="s">
        <v>59</v>
      </c>
      <c r="H16" s="16" t="s">
        <v>59</v>
      </c>
    </row>
    <row r="17" spans="1:8" ht="18.75" customHeight="1" x14ac:dyDescent="0.4">
      <c r="A17" s="152"/>
      <c r="B17" s="9" t="s">
        <v>46</v>
      </c>
      <c r="C17" s="141"/>
      <c r="D17" s="16" t="s">
        <v>59</v>
      </c>
      <c r="E17" s="16" t="s">
        <v>59</v>
      </c>
      <c r="F17" s="16" t="s">
        <v>59</v>
      </c>
      <c r="G17" s="16" t="s">
        <v>59</v>
      </c>
      <c r="H17" s="16" t="s">
        <v>59</v>
      </c>
    </row>
    <row r="18" spans="1:8" ht="18.75" customHeight="1" x14ac:dyDescent="0.4">
      <c r="A18" s="153"/>
      <c r="B18" s="9" t="s">
        <v>47</v>
      </c>
      <c r="C18" s="142"/>
      <c r="D18" s="16" t="s">
        <v>59</v>
      </c>
      <c r="E18" s="16" t="s">
        <v>59</v>
      </c>
      <c r="F18" s="16" t="s">
        <v>59</v>
      </c>
      <c r="G18" s="16" t="s">
        <v>59</v>
      </c>
      <c r="H18" s="16" t="s">
        <v>59</v>
      </c>
    </row>
    <row r="19" spans="1:8" ht="18.75" customHeight="1" x14ac:dyDescent="0.4">
      <c r="A19" s="151" t="s">
        <v>10</v>
      </c>
      <c r="B19" s="9" t="s">
        <v>48</v>
      </c>
      <c r="C19" s="139" t="s">
        <v>54</v>
      </c>
      <c r="D19" s="16" t="s">
        <v>59</v>
      </c>
      <c r="E19" s="16" t="s">
        <v>59</v>
      </c>
      <c r="F19" s="16" t="s">
        <v>59</v>
      </c>
      <c r="G19" s="16" t="s">
        <v>59</v>
      </c>
      <c r="H19" s="16" t="s">
        <v>59</v>
      </c>
    </row>
    <row r="20" spans="1:8" ht="18.75" customHeight="1" x14ac:dyDescent="0.4">
      <c r="A20" s="152"/>
      <c r="B20" s="9" t="s">
        <v>50</v>
      </c>
      <c r="C20" s="129"/>
      <c r="D20" s="16" t="s">
        <v>59</v>
      </c>
      <c r="E20" s="16" t="s">
        <v>59</v>
      </c>
      <c r="F20" s="16" t="s">
        <v>59</v>
      </c>
      <c r="G20" s="16" t="s">
        <v>59</v>
      </c>
      <c r="H20" s="16" t="s">
        <v>59</v>
      </c>
    </row>
    <row r="21" spans="1:8" ht="18.75" customHeight="1" x14ac:dyDescent="0.4">
      <c r="A21" s="152"/>
      <c r="B21" s="9" t="s">
        <v>51</v>
      </c>
      <c r="C21" s="129"/>
      <c r="D21" s="16" t="s">
        <v>59</v>
      </c>
      <c r="E21" s="16" t="s">
        <v>59</v>
      </c>
      <c r="F21" s="16" t="s">
        <v>59</v>
      </c>
      <c r="G21" s="16" t="s">
        <v>59</v>
      </c>
      <c r="H21" s="16" t="s">
        <v>59</v>
      </c>
    </row>
    <row r="22" spans="1:8" ht="18.75" customHeight="1" x14ac:dyDescent="0.4">
      <c r="A22" s="152"/>
      <c r="B22" s="9" t="s">
        <v>52</v>
      </c>
      <c r="C22" s="129"/>
      <c r="D22" s="16" t="s">
        <v>59</v>
      </c>
      <c r="E22" s="16" t="s">
        <v>59</v>
      </c>
      <c r="F22" s="16" t="s">
        <v>59</v>
      </c>
      <c r="G22" s="16" t="s">
        <v>59</v>
      </c>
      <c r="H22" s="16" t="s">
        <v>59</v>
      </c>
    </row>
    <row r="23" spans="1:8" ht="18.75" customHeight="1" x14ac:dyDescent="0.4">
      <c r="A23" s="153"/>
      <c r="B23" s="9" t="s">
        <v>53</v>
      </c>
      <c r="C23" s="130"/>
      <c r="D23" s="16" t="s">
        <v>59</v>
      </c>
      <c r="E23" s="16" t="s">
        <v>59</v>
      </c>
      <c r="F23" s="16" t="s">
        <v>59</v>
      </c>
      <c r="G23" s="16" t="s">
        <v>59</v>
      </c>
      <c r="H23" s="16" t="s">
        <v>59</v>
      </c>
    </row>
    <row r="24" spans="1:8" ht="18.75" customHeight="1" x14ac:dyDescent="0.4">
      <c r="A24" s="154" t="s">
        <v>36</v>
      </c>
      <c r="B24" s="155"/>
      <c r="C24" s="17"/>
      <c r="D24" s="17"/>
      <c r="E24" s="17"/>
      <c r="F24" s="17"/>
      <c r="G24" s="17"/>
      <c r="H24" s="17"/>
    </row>
    <row r="25" spans="1:8" ht="42.75" customHeight="1" x14ac:dyDescent="0.4">
      <c r="A25" s="156" t="s">
        <v>113</v>
      </c>
      <c r="B25" s="157"/>
      <c r="C25" s="157"/>
      <c r="D25" s="157"/>
      <c r="E25" s="157"/>
      <c r="F25" s="157"/>
      <c r="G25" s="157"/>
      <c r="H25" s="158"/>
    </row>
    <row r="26" spans="1:8" ht="39" customHeight="1" x14ac:dyDescent="0.4">
      <c r="A26" s="159"/>
      <c r="B26" s="160"/>
      <c r="C26" s="160"/>
      <c r="D26" s="160"/>
      <c r="E26" s="160"/>
      <c r="F26" s="160"/>
      <c r="G26" s="160"/>
      <c r="H26" s="161"/>
    </row>
  </sheetData>
  <mergeCells count="16">
    <mergeCell ref="A11:A12"/>
    <mergeCell ref="B11:B12"/>
    <mergeCell ref="C11:C12"/>
    <mergeCell ref="D11:G11"/>
    <mergeCell ref="H11:H12"/>
    <mergeCell ref="A2:H2"/>
    <mergeCell ref="A3:B3"/>
    <mergeCell ref="A5:C5"/>
    <mergeCell ref="A7:C7"/>
    <mergeCell ref="A9:B9"/>
    <mergeCell ref="A14:A18"/>
    <mergeCell ref="A19:A23"/>
    <mergeCell ref="A24:B24"/>
    <mergeCell ref="A25:H26"/>
    <mergeCell ref="C14:C18"/>
    <mergeCell ref="C19:C23"/>
  </mergeCells>
  <phoneticPr fontId="7" type="noConversion"/>
  <pageMargins left="0.25" right="0.25" top="0.75" bottom="0.75" header="0.3" footer="0.3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2B270-C86E-45D8-9BBB-F06349A55FB2}">
  <sheetPr>
    <pageSetUpPr fitToPage="1"/>
  </sheetPr>
  <dimension ref="A2:I26"/>
  <sheetViews>
    <sheetView zoomScaleNormal="100" workbookViewId="0">
      <selection activeCell="K25" sqref="K25"/>
    </sheetView>
  </sheetViews>
  <sheetFormatPr defaultColWidth="9" defaultRowHeight="17.399999999999999" x14ac:dyDescent="0.4"/>
  <cols>
    <col min="1" max="1" width="17.8984375" style="7" customWidth="1"/>
    <col min="2" max="2" width="17.19921875" style="11" bestFit="1" customWidth="1"/>
    <col min="3" max="3" width="13" style="7" bestFit="1" customWidth="1"/>
    <col min="4" max="5" width="9" style="7" bestFit="1" customWidth="1"/>
    <col min="6" max="6" width="11.59765625" style="7" bestFit="1" customWidth="1"/>
    <col min="7" max="7" width="13" style="7" bestFit="1" customWidth="1"/>
    <col min="8" max="8" width="31.5" style="18" bestFit="1" customWidth="1"/>
    <col min="9" max="16384" width="9" style="7"/>
  </cols>
  <sheetData>
    <row r="2" spans="1:9" ht="23.25" customHeight="1" x14ac:dyDescent="0.4">
      <c r="A2" s="162" t="s">
        <v>110</v>
      </c>
      <c r="B2" s="163"/>
      <c r="C2" s="163"/>
      <c r="D2" s="163"/>
      <c r="E2" s="163"/>
      <c r="F2" s="163"/>
      <c r="G2" s="163"/>
      <c r="H2" s="163"/>
    </row>
    <row r="3" spans="1:9" ht="21" customHeight="1" x14ac:dyDescent="0.4">
      <c r="A3" s="164" t="s">
        <v>25</v>
      </c>
      <c r="B3" s="165"/>
    </row>
    <row r="5" spans="1:9" ht="21.75" customHeight="1" x14ac:dyDescent="0.4">
      <c r="A5" s="166" t="s">
        <v>56</v>
      </c>
      <c r="B5" s="167"/>
      <c r="C5" s="167"/>
    </row>
    <row r="6" spans="1:9" ht="21.75" customHeight="1" x14ac:dyDescent="0.4">
      <c r="B6" s="7"/>
    </row>
    <row r="7" spans="1:9" ht="21.75" customHeight="1" x14ac:dyDescent="0.4">
      <c r="A7" s="164" t="s">
        <v>26</v>
      </c>
      <c r="B7" s="165"/>
      <c r="C7" s="165"/>
    </row>
    <row r="9" spans="1:9" ht="21" customHeight="1" x14ac:dyDescent="0.4">
      <c r="A9" s="164" t="s">
        <v>27</v>
      </c>
      <c r="B9" s="165"/>
    </row>
    <row r="11" spans="1:9" x14ac:dyDescent="0.4">
      <c r="A11" s="151" t="s">
        <v>28</v>
      </c>
      <c r="B11" s="151" t="s">
        <v>29</v>
      </c>
      <c r="C11" s="151" t="s">
        <v>30</v>
      </c>
      <c r="D11" s="168" t="s">
        <v>31</v>
      </c>
      <c r="E11" s="169"/>
      <c r="F11" s="169"/>
      <c r="G11" s="170"/>
      <c r="H11" s="172" t="s">
        <v>37</v>
      </c>
    </row>
    <row r="12" spans="1:9" x14ac:dyDescent="0.4">
      <c r="A12" s="153"/>
      <c r="B12" s="153"/>
      <c r="C12" s="153"/>
      <c r="D12" s="9" t="s">
        <v>32</v>
      </c>
      <c r="E12" s="9" t="s">
        <v>33</v>
      </c>
      <c r="F12" s="9" t="s">
        <v>38</v>
      </c>
      <c r="G12" s="9" t="s">
        <v>35</v>
      </c>
      <c r="H12" s="173"/>
    </row>
    <row r="13" spans="1:9" x14ac:dyDescent="0.4">
      <c r="A13" s="63" t="s">
        <v>39</v>
      </c>
      <c r="B13" s="8" t="s">
        <v>40</v>
      </c>
      <c r="C13" s="12">
        <v>1000</v>
      </c>
      <c r="D13" s="13">
        <f>(C13*0.24)</f>
        <v>240</v>
      </c>
      <c r="E13" s="13">
        <f>(C13*0.24)</f>
        <v>240</v>
      </c>
      <c r="F13" s="13">
        <f>(C13*0.24)</f>
        <v>240</v>
      </c>
      <c r="G13" s="13">
        <f>(C13*0.28)</f>
        <v>280</v>
      </c>
      <c r="H13" s="19">
        <f>G13/C13</f>
        <v>0.28000000000000003</v>
      </c>
      <c r="I13" s="64"/>
    </row>
    <row r="14" spans="1:9" x14ac:dyDescent="0.4">
      <c r="A14" s="151" t="s">
        <v>41</v>
      </c>
      <c r="B14" s="9" t="s">
        <v>42</v>
      </c>
      <c r="C14" s="140" t="s">
        <v>43</v>
      </c>
      <c r="D14" s="14"/>
      <c r="E14" s="14"/>
      <c r="F14" s="14"/>
      <c r="G14" s="14"/>
      <c r="H14" s="20"/>
    </row>
    <row r="15" spans="1:9" x14ac:dyDescent="0.4">
      <c r="A15" s="152"/>
      <c r="B15" s="9" t="s">
        <v>44</v>
      </c>
      <c r="C15" s="141"/>
      <c r="D15" s="14"/>
      <c r="E15" s="14"/>
      <c r="F15" s="14"/>
      <c r="G15" s="14"/>
      <c r="H15" s="20"/>
    </row>
    <row r="16" spans="1:9" x14ac:dyDescent="0.4">
      <c r="A16" s="152"/>
      <c r="B16" s="9" t="s">
        <v>45</v>
      </c>
      <c r="C16" s="141"/>
      <c r="D16" s="14"/>
      <c r="E16" s="14"/>
      <c r="F16" s="14"/>
      <c r="G16" s="14"/>
      <c r="H16" s="20"/>
    </row>
    <row r="17" spans="1:8" x14ac:dyDescent="0.4">
      <c r="A17" s="152"/>
      <c r="B17" s="9" t="s">
        <v>46</v>
      </c>
      <c r="C17" s="141"/>
      <c r="D17" s="14"/>
      <c r="E17" s="14"/>
      <c r="F17" s="14"/>
      <c r="G17" s="14"/>
      <c r="H17" s="20"/>
    </row>
    <row r="18" spans="1:8" x14ac:dyDescent="0.4">
      <c r="A18" s="153"/>
      <c r="B18" s="9" t="s">
        <v>47</v>
      </c>
      <c r="C18" s="142"/>
      <c r="D18" s="14"/>
      <c r="E18" s="14"/>
      <c r="F18" s="14"/>
      <c r="G18" s="14"/>
      <c r="H18" s="20"/>
    </row>
    <row r="19" spans="1:8" x14ac:dyDescent="0.4">
      <c r="A19" s="151" t="s">
        <v>10</v>
      </c>
      <c r="B19" s="9" t="s">
        <v>48</v>
      </c>
      <c r="C19" s="140" t="s">
        <v>49</v>
      </c>
      <c r="D19" s="14"/>
      <c r="E19" s="14"/>
      <c r="F19" s="14"/>
      <c r="G19" s="14"/>
      <c r="H19" s="20"/>
    </row>
    <row r="20" spans="1:8" x14ac:dyDescent="0.4">
      <c r="A20" s="152"/>
      <c r="B20" s="9" t="s">
        <v>50</v>
      </c>
      <c r="C20" s="141"/>
      <c r="D20" s="14"/>
      <c r="E20" s="14"/>
      <c r="F20" s="14"/>
      <c r="G20" s="14"/>
      <c r="H20" s="20"/>
    </row>
    <row r="21" spans="1:8" x14ac:dyDescent="0.4">
      <c r="A21" s="152"/>
      <c r="B21" s="9" t="s">
        <v>51</v>
      </c>
      <c r="C21" s="141"/>
      <c r="D21" s="14"/>
      <c r="E21" s="14"/>
      <c r="F21" s="14"/>
      <c r="G21" s="14"/>
      <c r="H21" s="20"/>
    </row>
    <row r="22" spans="1:8" x14ac:dyDescent="0.4">
      <c r="A22" s="152"/>
      <c r="B22" s="9" t="s">
        <v>52</v>
      </c>
      <c r="C22" s="141"/>
      <c r="D22" s="14"/>
      <c r="E22" s="14"/>
      <c r="F22" s="14"/>
      <c r="G22" s="14"/>
      <c r="H22" s="20"/>
    </row>
    <row r="23" spans="1:8" x14ac:dyDescent="0.4">
      <c r="A23" s="153"/>
      <c r="B23" s="9" t="s">
        <v>53</v>
      </c>
      <c r="C23" s="142"/>
      <c r="D23" s="14"/>
      <c r="E23" s="14"/>
      <c r="F23" s="14"/>
      <c r="G23" s="14"/>
      <c r="H23" s="20"/>
    </row>
    <row r="24" spans="1:8" x14ac:dyDescent="0.4">
      <c r="A24" s="154" t="s">
        <v>36</v>
      </c>
      <c r="B24" s="155"/>
      <c r="C24" s="10"/>
      <c r="D24" s="10"/>
      <c r="E24" s="10"/>
      <c r="F24" s="10"/>
      <c r="G24" s="10"/>
      <c r="H24" s="21"/>
    </row>
    <row r="25" spans="1:8" ht="39.75" customHeight="1" x14ac:dyDescent="0.4">
      <c r="A25" s="171" t="s">
        <v>61</v>
      </c>
      <c r="B25" s="157"/>
      <c r="C25" s="157"/>
      <c r="D25" s="157"/>
      <c r="E25" s="157"/>
      <c r="F25" s="157"/>
      <c r="G25" s="157"/>
      <c r="H25" s="158"/>
    </row>
    <row r="26" spans="1:8" ht="39.75" customHeight="1" x14ac:dyDescent="0.4">
      <c r="A26" s="159"/>
      <c r="B26" s="160"/>
      <c r="C26" s="160"/>
      <c r="D26" s="160"/>
      <c r="E26" s="160"/>
      <c r="F26" s="160"/>
      <c r="G26" s="160"/>
      <c r="H26" s="161"/>
    </row>
  </sheetData>
  <mergeCells count="16">
    <mergeCell ref="C19:C23"/>
    <mergeCell ref="A24:B24"/>
    <mergeCell ref="A25:H26"/>
    <mergeCell ref="A2:H2"/>
    <mergeCell ref="A3:B3"/>
    <mergeCell ref="A5:C5"/>
    <mergeCell ref="A7:C7"/>
    <mergeCell ref="A9:B9"/>
    <mergeCell ref="A11:A12"/>
    <mergeCell ref="B11:B12"/>
    <mergeCell ref="C11:C12"/>
    <mergeCell ref="D11:G11"/>
    <mergeCell ref="H11:H12"/>
    <mergeCell ref="A14:A18"/>
    <mergeCell ref="C14:C18"/>
    <mergeCell ref="A19:A23"/>
  </mergeCells>
  <phoneticPr fontId="7" type="noConversion"/>
  <pageMargins left="0.25" right="0.25" top="0.75" bottom="0.75" header="0.3" footer="0.3"/>
  <pageSetup paperSize="9" scale="64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59950-E81A-4A1B-B6E5-1D3052EF672A}">
  <dimension ref="A1:H37"/>
  <sheetViews>
    <sheetView zoomScale="90" zoomScaleNormal="90" zoomScaleSheetLayoutView="75" workbookViewId="0">
      <selection activeCell="I10" sqref="I10"/>
    </sheetView>
  </sheetViews>
  <sheetFormatPr defaultColWidth="10" defaultRowHeight="14.4" x14ac:dyDescent="0.4"/>
  <cols>
    <col min="1" max="1" width="4.09765625" style="22" customWidth="1"/>
    <col min="2" max="2" width="29.8984375" style="22" customWidth="1"/>
    <col min="3" max="4" width="15.19921875" style="22" customWidth="1"/>
    <col min="5" max="5" width="6.5" style="22" customWidth="1"/>
    <col min="6" max="6" width="6.69921875" style="22" customWidth="1"/>
    <col min="7" max="7" width="15.19921875" style="22" customWidth="1"/>
    <col min="8" max="8" width="16.19921875" style="22" customWidth="1"/>
    <col min="9" max="16384" width="10" style="22"/>
  </cols>
  <sheetData>
    <row r="1" spans="1:8" ht="53.25" customHeight="1" x14ac:dyDescent="0.4">
      <c r="A1" s="118" t="s">
        <v>62</v>
      </c>
      <c r="B1" s="118"/>
      <c r="C1" s="118"/>
      <c r="D1" s="118"/>
      <c r="E1" s="118"/>
      <c r="F1" s="118"/>
      <c r="G1" s="118"/>
      <c r="H1" s="118"/>
    </row>
    <row r="2" spans="1:8" ht="13.2" customHeight="1" thickBot="1" x14ac:dyDescent="0.45"/>
    <row r="3" spans="1:8" ht="24" customHeight="1" x14ac:dyDescent="0.4">
      <c r="A3" s="23" t="s">
        <v>108</v>
      </c>
      <c r="B3" s="24"/>
      <c r="C3" s="24"/>
      <c r="D3" s="25"/>
      <c r="E3" s="119" t="s">
        <v>63</v>
      </c>
      <c r="F3" s="120"/>
      <c r="G3" s="121" t="s">
        <v>64</v>
      </c>
      <c r="H3" s="122"/>
    </row>
    <row r="4" spans="1:8" ht="24" customHeight="1" x14ac:dyDescent="0.4">
      <c r="A4" s="123" t="s">
        <v>105</v>
      </c>
      <c r="B4" s="124"/>
      <c r="C4" s="124"/>
      <c r="D4" s="125"/>
      <c r="E4" s="104" t="s">
        <v>65</v>
      </c>
      <c r="F4" s="105"/>
      <c r="G4" s="126" t="s">
        <v>106</v>
      </c>
      <c r="H4" s="127"/>
    </row>
    <row r="5" spans="1:8" ht="24" customHeight="1" x14ac:dyDescent="0.4">
      <c r="A5" s="26"/>
      <c r="B5" s="27" t="s">
        <v>66</v>
      </c>
      <c r="C5" s="27"/>
      <c r="E5" s="104" t="s">
        <v>67</v>
      </c>
      <c r="F5" s="105"/>
      <c r="G5" s="106" t="s">
        <v>107</v>
      </c>
      <c r="H5" s="107"/>
    </row>
    <row r="6" spans="1:8" ht="24" customHeight="1" x14ac:dyDescent="0.4">
      <c r="A6" s="26"/>
      <c r="B6" s="108"/>
      <c r="C6" s="108"/>
      <c r="E6" s="104" t="s">
        <v>68</v>
      </c>
      <c r="F6" s="105"/>
      <c r="G6" s="109" t="s">
        <v>69</v>
      </c>
      <c r="H6" s="110"/>
    </row>
    <row r="7" spans="1:8" ht="24" customHeight="1" x14ac:dyDescent="0.4">
      <c r="A7" s="26"/>
      <c r="B7" s="27"/>
      <c r="C7" s="27"/>
      <c r="E7" s="104" t="s">
        <v>70</v>
      </c>
      <c r="F7" s="105"/>
      <c r="G7" s="111" t="s">
        <v>71</v>
      </c>
      <c r="H7" s="112"/>
    </row>
    <row r="8" spans="1:8" ht="24" customHeight="1" x14ac:dyDescent="0.4">
      <c r="A8" s="26"/>
      <c r="B8" s="27"/>
      <c r="C8" s="27"/>
      <c r="E8" s="104" t="s">
        <v>72</v>
      </c>
      <c r="F8" s="105"/>
      <c r="G8" s="111" t="s">
        <v>73</v>
      </c>
      <c r="H8" s="112"/>
    </row>
    <row r="9" spans="1:8" ht="24" customHeight="1" thickBot="1" x14ac:dyDescent="0.45">
      <c r="A9" s="26"/>
      <c r="B9" s="27"/>
      <c r="C9" s="27"/>
      <c r="E9" s="104" t="s">
        <v>74</v>
      </c>
      <c r="F9" s="105"/>
      <c r="G9" s="113" t="s">
        <v>75</v>
      </c>
      <c r="H9" s="114"/>
    </row>
    <row r="10" spans="1:8" s="28" customFormat="1" ht="51" customHeight="1" thickBot="1" x14ac:dyDescent="0.35">
      <c r="A10" s="115">
        <f>SUM(C15)</f>
        <v>992800</v>
      </c>
      <c r="B10" s="116"/>
      <c r="C10" s="116"/>
      <c r="D10" s="116"/>
      <c r="E10" s="116"/>
      <c r="F10" s="116"/>
      <c r="G10" s="116"/>
      <c r="H10" s="117"/>
    </row>
    <row r="11" spans="1:8" s="32" customFormat="1" ht="26.1" customHeight="1" x14ac:dyDescent="0.25">
      <c r="A11" s="29" t="s">
        <v>76</v>
      </c>
      <c r="B11" s="30" t="s">
        <v>77</v>
      </c>
      <c r="C11" s="31" t="s">
        <v>78</v>
      </c>
      <c r="D11" s="100" t="s">
        <v>79</v>
      </c>
      <c r="E11" s="101"/>
      <c r="F11" s="102"/>
      <c r="G11" s="100" t="s">
        <v>80</v>
      </c>
      <c r="H11" s="103"/>
    </row>
    <row r="12" spans="1:8" s="36" customFormat="1" ht="31.5" customHeight="1" x14ac:dyDescent="0.4">
      <c r="A12" s="33">
        <v>1</v>
      </c>
      <c r="B12" s="34" t="s">
        <v>81</v>
      </c>
      <c r="C12" s="35">
        <v>50000</v>
      </c>
      <c r="D12" s="80" t="s">
        <v>82</v>
      </c>
      <c r="E12" s="80"/>
      <c r="F12" s="80"/>
      <c r="G12" s="81"/>
      <c r="H12" s="82"/>
    </row>
    <row r="13" spans="1:8" ht="31.5" customHeight="1" x14ac:dyDescent="0.4">
      <c r="A13" s="33">
        <v>2</v>
      </c>
      <c r="B13" s="34" t="s">
        <v>83</v>
      </c>
      <c r="C13" s="35">
        <f>C24</f>
        <v>132800</v>
      </c>
      <c r="D13" s="80"/>
      <c r="E13" s="80"/>
      <c r="F13" s="80"/>
      <c r="G13" s="83" t="s">
        <v>84</v>
      </c>
      <c r="H13" s="83"/>
    </row>
    <row r="14" spans="1:8" ht="31.5" customHeight="1" x14ac:dyDescent="0.4">
      <c r="A14" s="33">
        <v>3</v>
      </c>
      <c r="B14" s="34" t="s">
        <v>85</v>
      </c>
      <c r="C14" s="35">
        <f>C32</f>
        <v>810000</v>
      </c>
      <c r="D14" s="80"/>
      <c r="E14" s="80"/>
      <c r="F14" s="80"/>
      <c r="G14" s="83"/>
      <c r="H14" s="83"/>
    </row>
    <row r="15" spans="1:8" ht="33" customHeight="1" x14ac:dyDescent="0.4">
      <c r="A15" s="84" t="s">
        <v>86</v>
      </c>
      <c r="B15" s="85"/>
      <c r="C15" s="37">
        <f>SUM(C12:C14)</f>
        <v>992800</v>
      </c>
      <c r="D15" s="86" t="s">
        <v>87</v>
      </c>
      <c r="E15" s="87"/>
      <c r="F15" s="87"/>
      <c r="G15" s="87"/>
      <c r="H15" s="88"/>
    </row>
    <row r="16" spans="1:8" ht="5.0999999999999996" customHeight="1" x14ac:dyDescent="0.4">
      <c r="A16" s="38"/>
      <c r="B16" s="39"/>
      <c r="C16" s="39"/>
      <c r="D16" s="39"/>
      <c r="E16" s="39"/>
      <c r="F16" s="39"/>
      <c r="G16" s="39"/>
      <c r="H16" s="40"/>
    </row>
    <row r="17" spans="1:8" ht="20.25" customHeight="1" x14ac:dyDescent="0.4">
      <c r="A17" s="41"/>
      <c r="B17" s="42" t="s">
        <v>88</v>
      </c>
      <c r="C17" s="43"/>
      <c r="D17" s="43"/>
      <c r="E17" s="43"/>
      <c r="F17" s="43"/>
      <c r="G17" s="43"/>
      <c r="H17" s="44"/>
    </row>
    <row r="18" spans="1:8" ht="20.25" customHeight="1" x14ac:dyDescent="0.4">
      <c r="A18" s="41"/>
      <c r="B18" s="43"/>
      <c r="C18" s="43"/>
      <c r="D18" s="43"/>
      <c r="E18" s="43"/>
      <c r="F18" s="43"/>
      <c r="G18" s="43"/>
      <c r="H18" s="44"/>
    </row>
    <row r="19" spans="1:8" ht="5.0999999999999996" customHeight="1" x14ac:dyDescent="0.4">
      <c r="A19" s="41"/>
      <c r="B19" s="43"/>
      <c r="C19" s="43"/>
      <c r="D19" s="43"/>
      <c r="E19" s="43"/>
      <c r="F19" s="43"/>
      <c r="G19" s="43"/>
      <c r="H19" s="44"/>
    </row>
    <row r="20" spans="1:8" ht="26.1" customHeight="1" x14ac:dyDescent="0.4">
      <c r="A20" s="45"/>
      <c r="B20" s="46" t="s">
        <v>89</v>
      </c>
      <c r="C20" s="47"/>
      <c r="D20" s="47"/>
      <c r="E20" s="47"/>
      <c r="F20" s="47"/>
      <c r="G20" s="47"/>
      <c r="H20" s="48"/>
    </row>
    <row r="21" spans="1:8" ht="26.1" customHeight="1" x14ac:dyDescent="0.4">
      <c r="A21" s="45"/>
      <c r="B21" s="49" t="s">
        <v>90</v>
      </c>
      <c r="C21" s="49" t="s">
        <v>78</v>
      </c>
      <c r="D21" s="89" t="s">
        <v>91</v>
      </c>
      <c r="E21" s="90"/>
      <c r="F21" s="90"/>
      <c r="G21" s="91"/>
      <c r="H21" s="48"/>
    </row>
    <row r="22" spans="1:8" ht="26.1" customHeight="1" x14ac:dyDescent="0.4">
      <c r="A22" s="45"/>
      <c r="B22" s="50" t="s">
        <v>92</v>
      </c>
      <c r="C22" s="51">
        <f>8200*2*2*1</f>
        <v>32800</v>
      </c>
      <c r="D22" s="92" t="s">
        <v>114</v>
      </c>
      <c r="E22" s="92"/>
      <c r="F22" s="92"/>
      <c r="G22" s="92"/>
      <c r="H22" s="52">
        <v>12800</v>
      </c>
    </row>
    <row r="23" spans="1:8" ht="26.1" customHeight="1" x14ac:dyDescent="0.4">
      <c r="A23" s="45"/>
      <c r="B23" s="50" t="s">
        <v>93</v>
      </c>
      <c r="C23" s="53">
        <f>25000*2*2*1</f>
        <v>100000</v>
      </c>
      <c r="D23" s="93" t="s">
        <v>104</v>
      </c>
      <c r="E23" s="94"/>
      <c r="F23" s="94"/>
      <c r="G23" s="94"/>
      <c r="H23" s="48"/>
    </row>
    <row r="24" spans="1:8" ht="26.1" customHeight="1" x14ac:dyDescent="0.4">
      <c r="A24" s="45"/>
      <c r="B24" s="50" t="s">
        <v>86</v>
      </c>
      <c r="C24" s="54">
        <f>C22+C23</f>
        <v>132800</v>
      </c>
      <c r="D24" s="95"/>
      <c r="E24" s="96"/>
      <c r="F24" s="96"/>
      <c r="G24" s="97"/>
      <c r="H24" s="48"/>
    </row>
    <row r="25" spans="1:8" ht="25.5" customHeight="1" x14ac:dyDescent="0.4">
      <c r="A25" s="45"/>
      <c r="B25" s="98"/>
      <c r="C25" s="98"/>
      <c r="D25" s="98"/>
      <c r="E25" s="98"/>
      <c r="F25" s="98"/>
      <c r="G25" s="98"/>
      <c r="H25" s="48"/>
    </row>
    <row r="26" spans="1:8" ht="26.1" customHeight="1" x14ac:dyDescent="0.4">
      <c r="A26" s="41"/>
      <c r="B26" s="43" t="s">
        <v>94</v>
      </c>
      <c r="C26" s="43"/>
      <c r="D26" s="43"/>
      <c r="E26" s="43"/>
      <c r="F26" s="43"/>
      <c r="G26" s="43"/>
      <c r="H26" s="44"/>
    </row>
    <row r="27" spans="1:8" ht="26.1" customHeight="1" x14ac:dyDescent="0.4">
      <c r="A27" s="41"/>
      <c r="B27" s="49" t="s">
        <v>90</v>
      </c>
      <c r="C27" s="49" t="s">
        <v>78</v>
      </c>
      <c r="D27" s="99" t="s">
        <v>91</v>
      </c>
      <c r="E27" s="99"/>
      <c r="F27" s="99"/>
      <c r="G27" s="49" t="s">
        <v>80</v>
      </c>
      <c r="H27" s="55"/>
    </row>
    <row r="28" spans="1:8" ht="26.1" customHeight="1" x14ac:dyDescent="0.4">
      <c r="A28" s="41"/>
      <c r="B28" s="56" t="s">
        <v>95</v>
      </c>
      <c r="C28" s="57">
        <f>200000*2*4/8</f>
        <v>200000</v>
      </c>
      <c r="D28" s="74" t="s">
        <v>96</v>
      </c>
      <c r="E28" s="74"/>
      <c r="F28" s="74"/>
      <c r="G28" s="56"/>
      <c r="H28" s="58"/>
    </row>
    <row r="29" spans="1:8" ht="26.1" customHeight="1" x14ac:dyDescent="0.4">
      <c r="A29" s="41"/>
      <c r="B29" s="56" t="s">
        <v>97</v>
      </c>
      <c r="C29" s="57">
        <f>200000*2*4/8</f>
        <v>200000</v>
      </c>
      <c r="D29" s="74" t="s">
        <v>96</v>
      </c>
      <c r="E29" s="74"/>
      <c r="F29" s="74"/>
      <c r="G29" s="59"/>
      <c r="H29" s="58"/>
    </row>
    <row r="30" spans="1:8" ht="26.1" customHeight="1" x14ac:dyDescent="0.4">
      <c r="A30" s="41"/>
      <c r="B30" s="56" t="s">
        <v>98</v>
      </c>
      <c r="C30" s="57">
        <f>200000*2*4/8</f>
        <v>200000</v>
      </c>
      <c r="D30" s="74" t="s">
        <v>96</v>
      </c>
      <c r="E30" s="74"/>
      <c r="F30" s="74"/>
      <c r="G30" s="59"/>
      <c r="H30" s="58"/>
    </row>
    <row r="31" spans="1:8" ht="26.1" customHeight="1" x14ac:dyDescent="0.4">
      <c r="A31" s="41"/>
      <c r="B31" s="56" t="s">
        <v>99</v>
      </c>
      <c r="C31" s="57">
        <f>21000*10</f>
        <v>210000</v>
      </c>
      <c r="D31" s="75" t="s">
        <v>100</v>
      </c>
      <c r="E31" s="76"/>
      <c r="F31" s="76"/>
      <c r="G31" s="60"/>
      <c r="H31" s="58"/>
    </row>
    <row r="32" spans="1:8" ht="26.1" customHeight="1" x14ac:dyDescent="0.4">
      <c r="A32" s="45"/>
      <c r="B32" s="50" t="s">
        <v>86</v>
      </c>
      <c r="C32" s="54">
        <f>SUM(C28:C31)</f>
        <v>810000</v>
      </c>
      <c r="D32" s="77"/>
      <c r="E32" s="78"/>
      <c r="F32" s="78"/>
      <c r="G32" s="79"/>
      <c r="H32" s="61"/>
    </row>
    <row r="33" spans="1:8" ht="22.5" customHeight="1" x14ac:dyDescent="0.4">
      <c r="A33" s="45"/>
      <c r="B33" s="69" t="s">
        <v>101</v>
      </c>
      <c r="C33" s="69"/>
      <c r="D33" s="69"/>
      <c r="E33" s="69"/>
      <c r="F33" s="69"/>
      <c r="G33" s="47"/>
      <c r="H33" s="48"/>
    </row>
    <row r="34" spans="1:8" ht="22.5" customHeight="1" x14ac:dyDescent="0.4">
      <c r="A34" s="45"/>
      <c r="B34" s="69"/>
      <c r="C34" s="69"/>
      <c r="D34" s="69"/>
      <c r="E34" s="69"/>
      <c r="F34" s="69"/>
      <c r="G34" s="47"/>
      <c r="H34" s="48"/>
    </row>
    <row r="35" spans="1:8" ht="19.5" customHeight="1" x14ac:dyDescent="0.4">
      <c r="A35" s="45"/>
      <c r="B35" s="69" t="s">
        <v>102</v>
      </c>
      <c r="C35" s="69"/>
      <c r="D35" s="69"/>
      <c r="E35" s="69"/>
      <c r="F35" s="69"/>
      <c r="G35" s="69"/>
      <c r="H35" s="48"/>
    </row>
    <row r="36" spans="1:8" ht="19.5" customHeight="1" x14ac:dyDescent="0.4">
      <c r="A36" s="45"/>
      <c r="B36" s="70" t="s">
        <v>103</v>
      </c>
      <c r="C36" s="70"/>
      <c r="D36" s="70"/>
      <c r="E36" s="70"/>
      <c r="F36" s="70"/>
      <c r="G36" s="70"/>
      <c r="H36" s="48"/>
    </row>
    <row r="37" spans="1:8" s="36" customFormat="1" ht="29.25" customHeight="1" thickBot="1" x14ac:dyDescent="0.45">
      <c r="A37" s="71"/>
      <c r="B37" s="72"/>
      <c r="C37" s="72"/>
      <c r="D37" s="72"/>
      <c r="E37" s="72"/>
      <c r="F37" s="72"/>
      <c r="G37" s="72"/>
      <c r="H37" s="73"/>
    </row>
  </sheetData>
  <mergeCells count="41">
    <mergeCell ref="A1:H1"/>
    <mergeCell ref="E3:F3"/>
    <mergeCell ref="G3:H3"/>
    <mergeCell ref="A4:D4"/>
    <mergeCell ref="E4:F4"/>
    <mergeCell ref="G4:H4"/>
    <mergeCell ref="D11:F11"/>
    <mergeCell ref="G11:H11"/>
    <mergeCell ref="E5:F5"/>
    <mergeCell ref="G5:H5"/>
    <mergeCell ref="B6:C6"/>
    <mergeCell ref="E6:F6"/>
    <mergeCell ref="G6:H6"/>
    <mergeCell ref="E7:F7"/>
    <mergeCell ref="G7:H7"/>
    <mergeCell ref="E8:F8"/>
    <mergeCell ref="G8:H8"/>
    <mergeCell ref="E9:F9"/>
    <mergeCell ref="G9:H9"/>
    <mergeCell ref="A10:H10"/>
    <mergeCell ref="D28:F28"/>
    <mergeCell ref="D12:F14"/>
    <mergeCell ref="G12:H12"/>
    <mergeCell ref="G13:H14"/>
    <mergeCell ref="A15:B15"/>
    <mergeCell ref="D15:H15"/>
    <mergeCell ref="D21:G21"/>
    <mergeCell ref="D22:G22"/>
    <mergeCell ref="D23:G23"/>
    <mergeCell ref="D24:G24"/>
    <mergeCell ref="B25:G25"/>
    <mergeCell ref="D27:F27"/>
    <mergeCell ref="B35:G35"/>
    <mergeCell ref="B36:G36"/>
    <mergeCell ref="A37:H37"/>
    <mergeCell ref="D29:F29"/>
    <mergeCell ref="D30:F30"/>
    <mergeCell ref="D31:F31"/>
    <mergeCell ref="D32:G32"/>
    <mergeCell ref="B33:F33"/>
    <mergeCell ref="B34:F34"/>
  </mergeCells>
  <phoneticPr fontId="7" type="noConversion"/>
  <printOptions horizontalCentered="1"/>
  <pageMargins left="0.60000002384185791" right="0.56986111402511597" top="0.73000001907348633" bottom="0.36000001430511475" header="0.51138889789581299" footer="0.30000001192092896"/>
  <pageSetup paperSize="9" scale="7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64B9B-F48E-4AA7-AA80-1389F9BF5F4F}">
  <dimension ref="A1"/>
  <sheetViews>
    <sheetView zoomScaleNormal="100" zoomScaleSheetLayoutView="75" workbookViewId="0">
      <selection activeCell="H42" sqref="H42"/>
    </sheetView>
  </sheetViews>
  <sheetFormatPr defaultColWidth="10" defaultRowHeight="14.4" x14ac:dyDescent="0.4"/>
  <cols>
    <col min="1" max="16384" width="10" style="22"/>
  </cols>
  <sheetData/>
  <phoneticPr fontId="7" type="noConversion"/>
  <pageMargins left="0.69972223043441772" right="0.69972223043441772" top="0.75" bottom="0.75" header="0.30000001192092896" footer="0.3000000119209289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유기가공식품</vt:lpstr>
      <vt:lpstr>무농약원료가공식품</vt:lpstr>
      <vt:lpstr>취급자 </vt:lpstr>
      <vt:lpstr>견적서_유기가공식품 1일 출장</vt:lpstr>
      <vt:lpstr>강진-나주 8,200원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IJ Yang jBF</cp:lastModifiedBy>
  <cp:revision>3</cp:revision>
  <cp:lastPrinted>2026-05-19T01:55:13Z</cp:lastPrinted>
  <dcterms:created xsi:type="dcterms:W3CDTF">2015-04-24T02:41:21Z</dcterms:created>
  <dcterms:modified xsi:type="dcterms:W3CDTF">2026-05-19T02:09:22Z</dcterms:modified>
  <cp:version>0906.0100.01</cp:version>
</cp:coreProperties>
</file>